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I:\ESR\Shared\Underwriting Guidelines by Product\MARKEL PLAY\2. UNDERWRITING\APPLICATIONS\SBC\"/>
    </mc:Choice>
  </mc:AlternateContent>
  <xr:revisionPtr revIDLastSave="0" documentId="8_{13D48F77-28F9-4222-9684-BFFFB009A650}" xr6:coauthVersionLast="45" xr6:coauthVersionMax="45" xr10:uidLastSave="{00000000-0000-0000-0000-000000000000}"/>
  <bookViews>
    <workbookView xWindow="-120" yWindow="-120" windowWidth="29040" windowHeight="15840" xr2:uid="{29E58C56-5ADF-4671-8D8C-2D35D0E1221A}"/>
  </bookViews>
  <sheets>
    <sheet name="App_Form" sheetId="1" r:id="rId1"/>
    <sheet name="Input" sheetId="2" state="hidden" r:id="rId2"/>
  </sheets>
  <definedNames>
    <definedName name="Address">Input!$F$22</definedName>
    <definedName name="Description">Input!$E$29</definedName>
    <definedName name="Eff_Date">Input!$D$24</definedName>
    <definedName name="Email">Input!$F$24</definedName>
    <definedName name="Event_Sport_Camp">Input!$D$29</definedName>
    <definedName name="Exp_1">Input!$D$30</definedName>
    <definedName name="Exp_2">Input!$D$31</definedName>
    <definedName name="Exp_3">Input!$D$32</definedName>
    <definedName name="Expiry_Date">Input!$D$25</definedName>
    <definedName name="GL_Lim">Input!$D$35</definedName>
    <definedName name="Insured_Name">Input!$D$22</definedName>
    <definedName name="OtherSport">Input!$G$29</definedName>
    <definedName name="PostalCode">Input!$F$23</definedName>
    <definedName name="_xlnm.Print_Area" localSheetId="0">App_Form!$A$1:$L$204</definedName>
    <definedName name="Subdescription">Input!$F$29</definedName>
    <definedName name="Text192" localSheetId="0">App_Form!$J$189</definedName>
    <definedName name="TIV">Input!$D$36</definedName>
    <definedName name="UniqueID">Input!$D$23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2" i="1" l="1"/>
  <c r="G29" i="2" l="1"/>
  <c r="P41" i="1"/>
  <c r="O38" i="1" s="1"/>
  <c r="F24" i="2" l="1"/>
  <c r="F23" i="2"/>
  <c r="F22" i="2"/>
  <c r="O82" i="1" l="1"/>
  <c r="O80" i="1"/>
  <c r="O79" i="1"/>
  <c r="O81" i="1"/>
  <c r="O29" i="1"/>
  <c r="D25" i="2" s="1"/>
  <c r="O27" i="1"/>
  <c r="D24" i="2" s="1"/>
  <c r="P111" i="1"/>
  <c r="O111" i="1"/>
  <c r="P110" i="1"/>
  <c r="O110" i="1"/>
  <c r="J112" i="1"/>
  <c r="G112" i="1"/>
  <c r="J111" i="1"/>
  <c r="G111" i="1"/>
  <c r="J110" i="1"/>
  <c r="G110" i="1"/>
  <c r="O109" i="1"/>
  <c r="O108" i="1"/>
  <c r="O107" i="1"/>
  <c r="O106" i="1"/>
  <c r="O105" i="1"/>
  <c r="O104" i="1"/>
  <c r="O103" i="1"/>
  <c r="D42" i="2" s="1"/>
  <c r="N153" i="1"/>
  <c r="D36" i="2" s="1"/>
  <c r="P139" i="1"/>
  <c r="D35" i="2" s="1"/>
  <c r="Q80" i="1"/>
  <c r="Q79" i="1"/>
  <c r="F85" i="1"/>
  <c r="F84" i="1"/>
  <c r="F83" i="1"/>
  <c r="O39" i="1"/>
  <c r="Q82" i="1"/>
  <c r="P82" i="1"/>
  <c r="F82" i="1"/>
  <c r="P109" i="1"/>
  <c r="P108" i="1"/>
  <c r="P107" i="1"/>
  <c r="P106" i="1"/>
  <c r="P105" i="1"/>
  <c r="P104" i="1"/>
  <c r="Q85" i="1"/>
  <c r="Q84" i="1"/>
  <c r="Q83" i="1"/>
  <c r="P85" i="1"/>
  <c r="P84" i="1"/>
  <c r="P83" i="1"/>
  <c r="Q81" i="1"/>
  <c r="P81" i="1"/>
  <c r="P80" i="1"/>
  <c r="P79" i="1"/>
  <c r="P40" i="1"/>
  <c r="P39" i="1"/>
  <c r="P52" i="1"/>
  <c r="P51" i="1"/>
  <c r="P50" i="1"/>
  <c r="P49" i="1"/>
  <c r="O48" i="1" s="1"/>
  <c r="O41" i="1"/>
  <c r="P103" i="1" l="1"/>
  <c r="P78" i="1"/>
  <c r="Q103" i="1"/>
  <c r="D41" i="2" s="1"/>
  <c r="Q78" i="1"/>
  <c r="D45" i="2" s="1"/>
  <c r="O78" i="1"/>
  <c r="P48" i="1"/>
  <c r="P38" i="1"/>
  <c r="D40" i="2" l="1"/>
  <c r="D29" i="2"/>
  <c r="F29" i="2" l="1"/>
  <c r="E29" i="2"/>
  <c r="D32" i="2" l="1"/>
  <c r="D31" i="2" s="1"/>
  <c r="C40" i="2"/>
  <c r="C41" i="2" s="1"/>
  <c r="C42" i="2" s="1"/>
  <c r="D30" i="2"/>
  <c r="J163" i="1" l="1"/>
  <c r="J161" i="1"/>
  <c r="O150" i="1" l="1"/>
  <c r="N150" i="1"/>
  <c r="J150" i="1"/>
  <c r="Q140" i="1"/>
  <c r="P140" i="1"/>
  <c r="O140" i="1"/>
  <c r="N140" i="1"/>
  <c r="J129" i="1"/>
  <c r="J123" i="1"/>
  <c r="J117" i="1"/>
  <c r="J116" i="1"/>
  <c r="J115" i="1"/>
  <c r="J114" i="1"/>
  <c r="J113" i="1"/>
  <c r="J109" i="1"/>
  <c r="J108" i="1"/>
  <c r="J107" i="1"/>
  <c r="J106" i="1"/>
  <c r="J105" i="1"/>
  <c r="J104" i="1"/>
  <c r="G109" i="1"/>
  <c r="G108" i="1"/>
  <c r="G107" i="1"/>
  <c r="G106" i="1"/>
  <c r="G105" i="1"/>
  <c r="G104" i="1"/>
  <c r="F81" i="1"/>
  <c r="F80" i="1"/>
  <c r="F79" i="1"/>
  <c r="D66" i="1"/>
  <c r="J52" i="1"/>
  <c r="J51" i="1"/>
  <c r="J50" i="1"/>
  <c r="J49" i="1"/>
  <c r="I40" i="1"/>
  <c r="I39" i="1"/>
  <c r="O40" i="1"/>
  <c r="O16" i="1"/>
  <c r="O9" i="1"/>
  <c r="D22" i="2" s="1"/>
  <c r="D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Thao</author>
  </authors>
  <commentList>
    <comment ref="D31" authorId="0" shapeId="0" xr:uid="{8211F7E5-C166-475C-B9D1-65C33CBDE488}">
      <text>
        <r>
          <rPr>
            <b/>
            <sz val="9"/>
            <color indexed="81"/>
            <rFont val="Tahoma"/>
            <family val="2"/>
          </rPr>
          <t>Nguyen, Thao:</t>
        </r>
        <r>
          <rPr>
            <sz val="9"/>
            <color indexed="81"/>
            <rFont val="Tahoma"/>
            <family val="2"/>
          </rPr>
          <t xml:space="preserve">
If its event participant, then this will average participant per event</t>
        </r>
      </text>
    </comment>
  </commentList>
</comments>
</file>

<file path=xl/sharedStrings.xml><?xml version="1.0" encoding="utf-8"?>
<sst xmlns="http://schemas.openxmlformats.org/spreadsheetml/2006/main" count="253" uniqueCount="182">
  <si>
    <t>GENERAL LIABILITY INSURANCE APPLICATION</t>
  </si>
  <si>
    <t xml:space="preserve">PART A – APPLICANT INFORMATION </t>
  </si>
  <si>
    <t>(If there is insufficient space to answer a question please continue in the ‘Additional Information’ at the end of this Application form).</t>
  </si>
  <si>
    <t xml:space="preserve">Name of Applicant </t>
  </si>
  <si>
    <t>(Personal/Group/Association/Society/Company)</t>
  </si>
  <si>
    <t>Contact Person</t>
  </si>
  <si>
    <t>Mailing address</t>
  </si>
  <si>
    <t>Postal Code</t>
  </si>
  <si>
    <t>Telephone number</t>
  </si>
  <si>
    <t xml:space="preserve">Cell Number </t>
  </si>
  <si>
    <t>Email address</t>
  </si>
  <si>
    <t>PART B – UNDERWRITING INFORMATION</t>
  </si>
  <si>
    <t>Event</t>
  </si>
  <si>
    <t xml:space="preserve">From 	     </t>
  </si>
  <si>
    <t>To</t>
  </si>
  <si>
    <t xml:space="preserve">Short Term/Seasonal </t>
  </si>
  <si>
    <t>Yearly</t>
  </si>
  <si>
    <t>Time</t>
  </si>
  <si>
    <t>*Please note: We can only insure you for a date in the future. We cannot insure you for a date that has already passed.</t>
  </si>
  <si>
    <t>1.</t>
  </si>
  <si>
    <t>Please indicate by checking the appropriate boxes which description best describes you/your organization:</t>
  </si>
  <si>
    <t>2.</t>
  </si>
  <si>
    <t>Activity Description</t>
  </si>
  <si>
    <t>Type</t>
  </si>
  <si>
    <t>Sport</t>
  </si>
  <si>
    <t>Badminton, Bowling, Curling, Dance Lessons, Horseshoes, Pickleball, Tennis</t>
  </si>
  <si>
    <t>Other Please specify</t>
  </si>
  <si>
    <t>Meetings – seasonal or annual</t>
  </si>
  <si>
    <t>Weddings, block parties, small function, birthday party etc</t>
  </si>
  <si>
    <t>Festivals, music concert, parades</t>
  </si>
  <si>
    <t>Other</t>
  </si>
  <si>
    <t>Please use additional space to describe</t>
  </si>
  <si>
    <t>If Other, please describe</t>
  </si>
  <si>
    <t>     </t>
  </si>
  <si>
    <t xml:space="preserve">Please note that the following activities are excluded: </t>
  </si>
  <si>
    <t>Alpine Skiing, Boxing, Climbing Walls, Contact Hockey, Contact Martial Arts, Cycling, Fireworks, Gymnastics, Horse Related, Kickboxing, Lacrosse, Minor Contact Hockey (18 under), Rugby, Skateboarding/Skateboard Parks, Snowboarding, Tackle Football (Canadian/American), Trampoline</t>
  </si>
  <si>
    <t>LOCATION OF ACTIVITIES  (Name of Landmark, Civic Address, Province, Postal Code)</t>
  </si>
  <si>
    <t>3.</t>
  </si>
  <si>
    <t xml:space="preserve">Additional Locations :  </t>
  </si>
  <si>
    <t>PART C – EVENT: SPORT SPECIFIC</t>
  </si>
  <si>
    <t>If you are operating a sporting activity please indicate the nature of the organization including number of participants and teams:</t>
  </si>
  <si>
    <t>(Includes: Participants, Athletes, volunteers, coaches, managers, board members, officials, referees)</t>
  </si>
  <si>
    <t xml:space="preserve">Type </t>
  </si>
  <si>
    <t xml:space="preserve">Please check box: </t>
  </si>
  <si>
    <t>Number of Participants</t>
  </si>
  <si>
    <t>Number of Teams</t>
  </si>
  <si>
    <t xml:space="preserve">League </t>
  </si>
  <si>
    <t xml:space="preserve">Tournament </t>
  </si>
  <si>
    <t xml:space="preserve">Pick up </t>
  </si>
  <si>
    <t>PART D – EVENT SPECIFIC</t>
  </si>
  <si>
    <t>Event Description</t>
  </si>
  <si>
    <t>As per Part B</t>
  </si>
  <si>
    <t xml:space="preserve">Estimated # of Participants at any one time </t>
  </si>
  <si>
    <t>Do you have a partner for the event that provides coverage for the event?</t>
  </si>
  <si>
    <t>Is alcohol served?</t>
  </si>
  <si>
    <t>a)</t>
  </si>
  <si>
    <t>b)</t>
  </si>
  <si>
    <t>If applicable, does the organization have written procedures for serving alcohol?</t>
  </si>
  <si>
    <t>c)</t>
  </si>
  <si>
    <t>d)</t>
  </si>
  <si>
    <t>Do any of the above events serve food?</t>
  </si>
  <si>
    <t>e)</t>
  </si>
  <si>
    <t>Name of Liquor Permit Holder:</t>
  </si>
  <si>
    <t xml:space="preserve">Previous Experience of Applicant in producing this type of Event </t>
  </si>
  <si>
    <t>(if more than one location and/or date, please attach a schedule of all location and dates)</t>
  </si>
  <si>
    <t>Will grandstands or bleachers be used</t>
  </si>
  <si>
    <t>PART E – SAFETY MEASURES</t>
  </si>
  <si>
    <t>Explain any current safety measures in place</t>
  </si>
  <si>
    <t>PART F – COVERAGE REQUIREMENTS</t>
  </si>
  <si>
    <t>OPTIONAL COVERAGES</t>
  </si>
  <si>
    <t>Directors and Officers Coverage</t>
  </si>
  <si>
    <t>If Yes, what amount</t>
  </si>
  <si>
    <t>PART H –HISTORY AND DECLARATION</t>
  </si>
  <si>
    <t>(If there is insufficient space to answer a question please continue in the ’Additional Information’ at the end of this Application form).</t>
  </si>
  <si>
    <t>CLAIMS HISTORY</t>
  </si>
  <si>
    <t>Have you had an insurance loss or claim in the past 5 years?</t>
  </si>
  <si>
    <t>If Yes, provide details</t>
  </si>
  <si>
    <t>Has any company previously declined or cancelled any insurance coverage</t>
  </si>
  <si>
    <t>DECLARATION / DISCLAIMER (PLEASE READ CAREFULLY)</t>
  </si>
  <si>
    <t>By submitting this application, you declare that the above statements and particulars are true and that you have not suppressed or misstated any material facts, and that you agree that this declaration shall be the basis of any contract of insurance with the Insurer, and that the limits and deductibles as stated in the said quote or contract of insurance shall govern. It is understood and agreed that the completion of this application does not bind the Insurer to the issue of the insurance nor the Applicant to the purchase of the insurance. It is further understood and agreed that if, following submission of this application to the Insurer and prior to the date requested for coverage to be effective, the Applicant becomes aware of any information which has a bearing with regards to this application, the Insurer shall be immediately notified in writing of such information. Please Note, the policy does not cover any claim or circumstance stated above or any act, error, omission or circumstance which could give rise to a claim, of which the Applicant has knowledge prior to the inception of the insurance policy.</t>
  </si>
  <si>
    <t xml:space="preserve">Do you accept this Declaration	</t>
  </si>
  <si>
    <t>AUTHORIZED SIGNATURE / DIGITAL SIGNATURE</t>
  </si>
  <si>
    <t>IF YOU CANNOT PRINT &amp; SIGN THE APPLICATION - PLEASE TYPE NAME (FIRST, LAST):</t>
  </si>
  <si>
    <t>Applicant’s Name (please print)</t>
  </si>
  <si>
    <t>Applicant’s Position or Title</t>
  </si>
  <si>
    <t>Applicant’s Signature</t>
  </si>
  <si>
    <t>ADDITIONAL INFORMATION</t>
  </si>
  <si>
    <t>Please provide additional information as requested within the Application quoting the question number to which your comments refer.</t>
  </si>
  <si>
    <t>(if there is insufficient space please continue on a separate sheet and attach to this Application)</t>
  </si>
  <si>
    <t>Question no.</t>
  </si>
  <si>
    <t>ADDITIONAL INSURED OR INDEMNIFICATION (PLEASE PRINT CLEARLY)</t>
  </si>
  <si>
    <t>Date      </t>
  </si>
  <si>
    <r>
      <t xml:space="preserve">Baseball, Basketball, filed hockey, Floor hockey, handball, racquetball, soccer, softball, squash, swimming with lifeguard, non-contact/flag football, Track &amp; field, Volleyball, </t>
    </r>
    <r>
      <rPr>
        <b/>
        <sz val="12"/>
        <color theme="1" tint="0.34998626667073579"/>
        <rFont val="Tahoma"/>
        <family val="2"/>
      </rPr>
      <t>Non-Contact Ice hockey, Figure skating</t>
    </r>
  </si>
  <si>
    <r>
      <t>For Numbers of participants</t>
    </r>
    <r>
      <rPr>
        <sz val="12"/>
        <color theme="1" tint="0.34998626667073579"/>
        <rFont val="Tahoma"/>
        <family val="2"/>
      </rPr>
      <t xml:space="preserve"> (</t>
    </r>
    <r>
      <rPr>
        <i/>
        <sz val="12"/>
        <color theme="1" tint="0.34998626667073579"/>
        <rFont val="Tahoma"/>
        <family val="2"/>
      </rPr>
      <t>Don’t count the same person twice</t>
    </r>
    <r>
      <rPr>
        <sz val="12"/>
        <color theme="1" tint="0.34998626667073579"/>
        <rFont val="Tahoma"/>
        <family val="2"/>
      </rPr>
      <t>)</t>
    </r>
  </si>
  <si>
    <r>
      <t>Participants Breakdown</t>
    </r>
    <r>
      <rPr>
        <sz val="12"/>
        <color theme="1" tint="0.34998626667073579"/>
        <rFont val="Tahoma"/>
        <family val="2"/>
      </rPr>
      <t xml:space="preserve"> (should equal the same # of total participants):</t>
    </r>
  </si>
  <si>
    <r>
      <t xml:space="preserve">12 &amp; Under </t>
    </r>
    <r>
      <rPr>
        <sz val="12"/>
        <color theme="1" tint="0.34998626667073579"/>
        <rFont val="Tahoma"/>
        <family val="2"/>
      </rPr>
      <t>     </t>
    </r>
  </si>
  <si>
    <r>
      <t xml:space="preserve">13-18 </t>
    </r>
    <r>
      <rPr>
        <sz val="12"/>
        <color theme="1" tint="0.34998626667073579"/>
        <rFont val="Tahoma"/>
        <family val="2"/>
      </rPr>
      <t>     </t>
    </r>
  </si>
  <si>
    <r>
      <t xml:space="preserve">19 &amp; Over </t>
    </r>
    <r>
      <rPr>
        <sz val="12"/>
        <color theme="1" tint="0.34998626667073579"/>
        <rFont val="Tahoma"/>
        <family val="2"/>
      </rPr>
      <t>     </t>
    </r>
  </si>
  <si>
    <r>
      <t>Is the organization responsible for serving alcohol at any of the above listed special events</t>
    </r>
    <r>
      <rPr>
        <b/>
        <sz val="12"/>
        <color theme="1" tint="0.34998626667073579"/>
        <rFont val="Tahoma"/>
        <family val="2"/>
      </rPr>
      <t xml:space="preserve">?  </t>
    </r>
  </si>
  <si>
    <r>
      <t xml:space="preserve">If applicable, have all servers completed ProServe / </t>
    </r>
    <r>
      <rPr>
        <b/>
        <sz val="12"/>
        <color theme="1" tint="0.34998626667073579"/>
        <rFont val="Tahoma"/>
        <family val="2"/>
      </rPr>
      <t>SIR</t>
    </r>
    <r>
      <rPr>
        <sz val="12"/>
        <color theme="1" tint="0.34998626667073579"/>
        <rFont val="Tahoma"/>
        <family val="2"/>
      </rPr>
      <t xml:space="preserve"> training?</t>
    </r>
  </si>
  <si>
    <r>
      <t>If there are 3</t>
    </r>
    <r>
      <rPr>
        <vertAlign val="superscript"/>
        <sz val="12"/>
        <color theme="1" tint="0.34998626667073579"/>
        <rFont val="Tahoma"/>
        <family val="2"/>
      </rPr>
      <t>rd</t>
    </r>
    <r>
      <rPr>
        <sz val="12"/>
        <color theme="1" tint="0.34998626667073579"/>
        <rFont val="Tahoma"/>
        <family val="2"/>
      </rPr>
      <t xml:space="preserve"> Party vendors selling goods or products do you obtain and retain copies of insurance?</t>
    </r>
  </si>
  <si>
    <r>
      <t xml:space="preserve">Are waivers signed by all participants?  </t>
    </r>
    <r>
      <rPr>
        <i/>
        <sz val="12"/>
        <color theme="1" tint="0.34998626667073579"/>
        <rFont val="Tahoma"/>
        <family val="2"/>
      </rPr>
      <t>Attach a copy of the Waiver</t>
    </r>
  </si>
  <si>
    <r>
      <t>Explanation:</t>
    </r>
    <r>
      <rPr>
        <sz val="12"/>
        <color theme="1" tint="0.34998626667073579"/>
        <rFont val="Tahoma"/>
        <family val="2"/>
      </rPr>
      <t xml:space="preserve"> The community centres, parks, spaces and/or facilities you use for your activities will require you to have the owner of that property’s name on your insurance policy. They would like to be added as an “additional insured” or “additionally insured” to your insurance policy. Please provide the names of the cities, municipalities, landlords, facility owners and/or companies below. Please check with these property owners “HOW” they would like to be shown/written on the insurance policy.</t>
    </r>
  </si>
  <si>
    <r>
      <t>Additional information.</t>
    </r>
    <r>
      <rPr>
        <sz val="12"/>
        <color theme="1" tint="0.34998626667073579"/>
        <rFont val="Tahoma"/>
        <family val="2"/>
      </rPr>
      <t xml:space="preserve"> </t>
    </r>
  </si>
  <si>
    <r>
      <rPr>
        <b/>
        <sz val="12"/>
        <color theme="1" tint="0.34998626667073579"/>
        <rFont val="Tahoma"/>
        <family val="2"/>
      </rPr>
      <t xml:space="preserve">Please note: </t>
    </r>
    <r>
      <rPr>
        <sz val="12"/>
        <color theme="1" tint="0.34998626667073579"/>
        <rFont val="Tahoma"/>
        <family val="2"/>
      </rPr>
      <t>This is a generic application. Please put N/A for Not Applicable when a question does not apply to you.</t>
    </r>
  </si>
  <si>
    <t>Effective Date</t>
  </si>
  <si>
    <t>Yes</t>
  </si>
  <si>
    <t>No</t>
  </si>
  <si>
    <t>Miscellaneous Property Floater - Inland Marine</t>
  </si>
  <si>
    <t xml:space="preserve"> (MM/DD/YYYY)</t>
  </si>
  <si>
    <t>Please select the dropdown</t>
  </si>
  <si>
    <t>Add details on Section D if needed</t>
  </si>
  <si>
    <t>$3,000,000</t>
  </si>
  <si>
    <t>$2,000,000</t>
  </si>
  <si>
    <t>$4,000,000</t>
  </si>
  <si>
    <t>$5,000,000</t>
  </si>
  <si>
    <t>Please check box if Applicable</t>
  </si>
  <si>
    <t>BADMINTON</t>
  </si>
  <si>
    <t>BOWLING</t>
  </si>
  <si>
    <t>CURLING</t>
  </si>
  <si>
    <t>DANCELESSONS</t>
  </si>
  <si>
    <t>HORSESHOES</t>
  </si>
  <si>
    <t>PICKLEBALL</t>
  </si>
  <si>
    <t>TENNIS</t>
  </si>
  <si>
    <t>Dropdown 1</t>
  </si>
  <si>
    <t>BASEBALL</t>
  </si>
  <si>
    <t>BASKETBALL</t>
  </si>
  <si>
    <t>FILEDHOCKEY</t>
  </si>
  <si>
    <t>FLOORHOCKEY</t>
  </si>
  <si>
    <t>HANDBALL</t>
  </si>
  <si>
    <t>RACQUETBALL</t>
  </si>
  <si>
    <t>SOCCER</t>
  </si>
  <si>
    <t>SOFTBALL</t>
  </si>
  <si>
    <t>SQUASH</t>
  </si>
  <si>
    <t>SWIMMINGWITHLIFEGUARD</t>
  </si>
  <si>
    <t>NON-CONTACT/FLAGFOOTBALL</t>
  </si>
  <si>
    <t>TRACK&amp;FIELD</t>
  </si>
  <si>
    <t>VOLLEYBALL</t>
  </si>
  <si>
    <t>NON-CONTACTICEHOCKEY</t>
  </si>
  <si>
    <t>FIGURESKATING</t>
  </si>
  <si>
    <t>Dropdown 2</t>
  </si>
  <si>
    <t>Non Sport Event</t>
  </si>
  <si>
    <t>Event, Party or Wedding Planners</t>
  </si>
  <si>
    <t>Festivals, Parades, Block Parties</t>
  </si>
  <si>
    <t>Social Gatherings and Meetings</t>
  </si>
  <si>
    <t>Sport Event</t>
  </si>
  <si>
    <t>Adult Pick up - Non-Contact Hockey</t>
  </si>
  <si>
    <t>Exposure</t>
  </si>
  <si>
    <t>Sport Day Camp</t>
  </si>
  <si>
    <t>Team</t>
  </si>
  <si>
    <t>Participants</t>
  </si>
  <si>
    <t>Event/Sport/Camp</t>
  </si>
  <si>
    <t>Description</t>
  </si>
  <si>
    <t>Adult Pick up - Other than Non-Contact Hockey</t>
  </si>
  <si>
    <t>Insured Name</t>
  </si>
  <si>
    <t>Expiriy Date</t>
  </si>
  <si>
    <t>Participant</t>
  </si>
  <si>
    <t>Sport Event / Non Sport Event</t>
  </si>
  <si>
    <t>Number of Event</t>
  </si>
  <si>
    <t>#Exposure</t>
  </si>
  <si>
    <t>Attendant, Event</t>
  </si>
  <si>
    <t>Attendant, Day</t>
  </si>
  <si>
    <t>Tournaments - Non-Contact Hockey</t>
  </si>
  <si>
    <t>Tournaments - Other than Non-Contact Hockey</t>
  </si>
  <si>
    <t>Sport Leagues or Teams - Other than Non-Contact Hockey</t>
  </si>
  <si>
    <t>Sport Leagues or Teams - Non-Contact Hockey</t>
  </si>
  <si>
    <t>Sport Related Day Camp -Other than Non-Contact Hockey</t>
  </si>
  <si>
    <t>Sport Related Day Camp - Hockey</t>
  </si>
  <si>
    <t xml:space="preserve">Non Sport Event Exposure </t>
  </si>
  <si>
    <t>Sport Event Exposure</t>
  </si>
  <si>
    <t>Team/ Participant</t>
  </si>
  <si>
    <t>Deductible</t>
  </si>
  <si>
    <t>GL Limit</t>
  </si>
  <si>
    <t>Property TIV</t>
  </si>
  <si>
    <t>Unique ID</t>
  </si>
  <si>
    <t>second</t>
  </si>
  <si>
    <t>third</t>
  </si>
  <si>
    <t>First</t>
  </si>
  <si>
    <t>Email Address</t>
  </si>
  <si>
    <t>Other Sport</t>
  </si>
  <si>
    <t>(please check the one that is most applicable)</t>
  </si>
  <si>
    <r>
      <t>LIABILITY LIMIT REQUESTED:</t>
    </r>
    <r>
      <rPr>
        <sz val="12"/>
        <color rgb="FFFF0000"/>
        <rFont val="Tahoma"/>
        <family val="2"/>
      </rPr>
      <t xml:space="preserve"> (</t>
    </r>
    <r>
      <rPr>
        <i/>
        <sz val="12"/>
        <color rgb="FFFF0000"/>
        <rFont val="Tahoma"/>
        <family val="2"/>
      </rPr>
      <t>PLEASE SELECT AT LEAST ONE</t>
    </r>
    <r>
      <rPr>
        <sz val="12"/>
        <color rgb="FFFF0000"/>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</si>
</sst>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009]#,##0;[Red][$$-1009]#,##0"/>
  </numFmts>
  <fonts count="20" x14ac:knownFonts="1">
    <font>
      <sz val="11"/>
      <color theme="1"/>
      <name val="Calibri"/>
      <family val="2"/>
      <scheme val="minor"/>
    </font>
    <font>
      <sz val="11"/>
      <color theme="1"/>
      <name val="Calibri"/>
      <family val="2"/>
      <scheme val="minor"/>
    </font>
    <font>
      <b/>
      <sz val="15"/>
      <color theme="1"/>
      <name val="Tahoma"/>
      <family val="2"/>
    </font>
    <font>
      <sz val="12"/>
      <color theme="1" tint="0.34998626667073579"/>
      <name val="Tahoma"/>
      <family val="2"/>
    </font>
    <font>
      <b/>
      <sz val="12"/>
      <color theme="1" tint="0.34998626667073579"/>
      <name val="Tahoma"/>
      <family val="2"/>
    </font>
    <font>
      <i/>
      <sz val="12"/>
      <color theme="1" tint="0.34998626667073579"/>
      <name val="Tahoma"/>
      <family val="2"/>
    </font>
    <font>
      <vertAlign val="superscript"/>
      <sz val="12"/>
      <color theme="1" tint="0.34998626667073579"/>
      <name val="Tahoma"/>
      <family val="2"/>
    </font>
    <font>
      <b/>
      <u/>
      <sz val="12"/>
      <color theme="1" tint="0.34998626667073579"/>
      <name val="Tahoma"/>
      <family val="2"/>
    </font>
    <font>
      <sz val="12"/>
      <color theme="0"/>
      <name val="Tahoma"/>
      <family val="2"/>
    </font>
    <font>
      <sz val="12"/>
      <name val="Tahoma"/>
      <family val="2"/>
    </font>
    <font>
      <sz val="12"/>
      <color theme="1"/>
      <name val="Calibri"/>
      <family val="2"/>
      <scheme val="minor"/>
    </font>
    <font>
      <sz val="12"/>
      <color rgb="FFC00000"/>
      <name val="Calibri"/>
      <family val="2"/>
      <scheme val="minor"/>
    </font>
    <font>
      <sz val="12"/>
      <name val="Calibri"/>
      <family val="2"/>
      <scheme val="minor"/>
    </font>
    <font>
      <sz val="11"/>
      <color theme="9" tint="-0.499984740745262"/>
      <name val="Calibri"/>
      <family val="2"/>
      <scheme val="minor"/>
    </font>
    <font>
      <b/>
      <sz val="9"/>
      <color indexed="81"/>
      <name val="Tahoma"/>
      <family val="2"/>
    </font>
    <font>
      <sz val="12"/>
      <color rgb="FFFF0000"/>
      <name val="Tahoma"/>
      <family val="2"/>
    </font>
    <font>
      <b/>
      <sz val="12"/>
      <color rgb="FFFF0000"/>
      <name val="Tahoma"/>
      <family val="2"/>
    </font>
    <font>
      <b/>
      <i/>
      <sz val="12"/>
      <color rgb="FFFF0000"/>
      <name val="Tahoma"/>
      <family val="2"/>
    </font>
    <font>
      <i/>
      <sz val="12"/>
      <color rgb="FFFF0000"/>
      <name val="Tahoma"/>
      <family val="2"/>
    </font>
    <font>
      <sz val="9"/>
      <color indexed="81"/>
      <name val="Tahoma"/>
      <family val="2"/>
    </font>
  </fonts>
  <fills count="4">
    <fill>
      <patternFill patternType="none"/>
    </fill>
    <fill>
      <patternFill patternType="gray125"/>
    </fill>
    <fill>
      <patternFill patternType="solid">
        <fgColor theme="2" tint="-9.9978637043366805E-2"/>
        <bgColor indexed="64"/>
      </patternFill>
    </fill>
    <fill>
      <patternFill patternType="solid">
        <fgColor theme="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8">
    <xf numFmtId="0" fontId="0" fillId="0" borderId="0" xfId="0"/>
    <xf numFmtId="0" fontId="3" fillId="0" borderId="0" xfId="0" applyFont="1"/>
    <xf numFmtId="0" fontId="3" fillId="0" borderId="0" xfId="0" quotePrefix="1" applyFont="1" applyAlignment="1">
      <alignment horizontal="right"/>
    </xf>
    <xf numFmtId="0" fontId="3" fillId="0" borderId="0" xfId="0" applyFont="1" applyAlignment="1">
      <alignment horizontal="right"/>
    </xf>
    <xf numFmtId="0" fontId="4" fillId="0" borderId="0" xfId="0" applyFont="1" applyAlignment="1">
      <alignment vertical="center" wrapText="1"/>
    </xf>
    <xf numFmtId="0" fontId="5" fillId="0" borderId="0" xfId="0" applyFont="1" applyBorder="1" applyAlignment="1">
      <alignment vertical="center" wrapText="1"/>
    </xf>
    <xf numFmtId="0" fontId="4" fillId="0" borderId="1" xfId="0" applyFont="1" applyBorder="1" applyAlignment="1">
      <alignment vertical="center" wrapText="1"/>
    </xf>
    <xf numFmtId="0" fontId="3"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3" fillId="0" borderId="6" xfId="0" applyFont="1" applyBorder="1"/>
    <xf numFmtId="0" fontId="3" fillId="0" borderId="7" xfId="0" applyFont="1" applyBorder="1"/>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Border="1"/>
    <xf numFmtId="0" fontId="3" fillId="0" borderId="10" xfId="0" applyFont="1" applyBorder="1"/>
    <xf numFmtId="0" fontId="3" fillId="0" borderId="5" xfId="0" applyFont="1" applyBorder="1"/>
    <xf numFmtId="0" fontId="3" fillId="0" borderId="11" xfId="0" applyFont="1" applyBorder="1"/>
    <xf numFmtId="0" fontId="3" fillId="0" borderId="0" xfId="0" applyFont="1" applyBorder="1"/>
    <xf numFmtId="0" fontId="3" fillId="0" borderId="12" xfId="0" applyFont="1" applyBorder="1"/>
    <xf numFmtId="0" fontId="3" fillId="0" borderId="8" xfId="0" applyFont="1" applyBorder="1"/>
    <xf numFmtId="0" fontId="4"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center" wrapText="1"/>
    </xf>
    <xf numFmtId="0" fontId="5" fillId="0" borderId="0" xfId="0" applyFont="1" applyAlignment="1">
      <alignment vertical="center"/>
    </xf>
    <xf numFmtId="0" fontId="7" fillId="0" borderId="0" xfId="0" applyFont="1" applyAlignment="1">
      <alignment vertical="center"/>
    </xf>
    <xf numFmtId="0" fontId="5" fillId="0" borderId="0" xfId="0" applyFont="1"/>
    <xf numFmtId="0" fontId="3" fillId="0" borderId="0" xfId="0" applyFont="1" applyAlignment="1">
      <alignment horizontal="left" vertical="center"/>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left"/>
    </xf>
    <xf numFmtId="0" fontId="3" fillId="0" borderId="0" xfId="0" applyFont="1" applyBorder="1" applyAlignment="1">
      <alignment horizontal="left" vertical="center" wrapText="1"/>
    </xf>
    <xf numFmtId="0" fontId="3" fillId="0" borderId="0" xfId="0" quotePrefix="1" applyFont="1" applyAlignment="1">
      <alignment horizontal="right" vertical="center"/>
    </xf>
    <xf numFmtId="0" fontId="3" fillId="0" borderId="8" xfId="0" applyFont="1" applyBorder="1" applyAlignment="1">
      <alignment horizontal="left" vertical="center"/>
    </xf>
    <xf numFmtId="0" fontId="3" fillId="0" borderId="3" xfId="0" applyFont="1" applyBorder="1"/>
    <xf numFmtId="0" fontId="3" fillId="0" borderId="4" xfId="0" applyFont="1" applyBorder="1"/>
    <xf numFmtId="0" fontId="4" fillId="0" borderId="0" xfId="0" applyFont="1" applyAlignment="1">
      <alignment horizontal="left"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horizontal="left" vertical="center" wrapText="1"/>
    </xf>
    <xf numFmtId="0" fontId="3" fillId="0" borderId="10" xfId="0" applyFont="1" applyBorder="1" applyAlignment="1">
      <alignment vertical="center" wrapText="1"/>
    </xf>
    <xf numFmtId="0" fontId="4" fillId="0" borderId="0" xfId="0" applyFont="1" applyAlignment="1">
      <alignment horizontal="left" vertical="center" wrapText="1"/>
    </xf>
    <xf numFmtId="0" fontId="4" fillId="0" borderId="3" xfId="0" applyFont="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xf numFmtId="0" fontId="4" fillId="0" borderId="9" xfId="0" applyFont="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3" fillId="2" borderId="10" xfId="0" applyFont="1" applyFill="1" applyBorder="1"/>
    <xf numFmtId="0" fontId="3" fillId="0" borderId="6" xfId="0" applyFont="1" applyBorder="1" applyAlignment="1"/>
    <xf numFmtId="0" fontId="3" fillId="0" borderId="7" xfId="0" applyFont="1" applyBorder="1" applyAlignment="1"/>
    <xf numFmtId="0" fontId="3" fillId="2" borderId="2" xfId="0" applyFont="1" applyFill="1" applyBorder="1" applyAlignment="1">
      <alignment vertical="center" wrapText="1"/>
    </xf>
    <xf numFmtId="0" fontId="3" fillId="2" borderId="3" xfId="0" applyFont="1" applyFill="1" applyBorder="1"/>
    <xf numFmtId="0" fontId="3" fillId="2" borderId="1" xfId="0" applyFont="1" applyFill="1" applyBorder="1"/>
    <xf numFmtId="0" fontId="4" fillId="0" borderId="13" xfId="0" applyFont="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0" borderId="3" xfId="0" applyFont="1" applyBorder="1" applyAlignment="1">
      <alignment horizontal="left" vertical="center"/>
    </xf>
    <xf numFmtId="0" fontId="8" fillId="0" borderId="4" xfId="0" applyFont="1" applyBorder="1" applyAlignment="1">
      <alignment vertical="center" wrapText="1"/>
    </xf>
    <xf numFmtId="0" fontId="9" fillId="0" borderId="2" xfId="0" applyFont="1" applyBorder="1" applyAlignment="1">
      <alignment horizontal="right" vertical="center" wrapText="1"/>
    </xf>
    <xf numFmtId="0" fontId="9" fillId="0" borderId="2" xfId="0" applyFont="1" applyBorder="1" applyAlignment="1">
      <alignment horizontal="center" vertical="center" wrapText="1"/>
    </xf>
    <xf numFmtId="0" fontId="8"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1" xfId="0" applyBorder="1"/>
    <xf numFmtId="0" fontId="13" fillId="0" borderId="15" xfId="0" applyFont="1" applyBorder="1"/>
    <xf numFmtId="0" fontId="0" fillId="0" borderId="16" xfId="0" applyBorder="1"/>
    <xf numFmtId="0" fontId="0" fillId="0" borderId="1" xfId="0" applyBorder="1" applyAlignment="1">
      <alignment horizontal="center"/>
    </xf>
    <xf numFmtId="0" fontId="0" fillId="0" borderId="14" xfId="0" applyBorder="1" applyAlignment="1">
      <alignment horizontal="center"/>
    </xf>
    <xf numFmtId="0" fontId="11" fillId="0" borderId="1" xfId="0" applyFont="1" applyFill="1" applyBorder="1" applyAlignment="1">
      <alignment horizontal="left" vertical="top"/>
    </xf>
    <xf numFmtId="14" fontId="12" fillId="0" borderId="1" xfId="0" applyNumberFormat="1" applyFont="1" applyFill="1" applyBorder="1" applyAlignment="1">
      <alignment horizontal="center" vertical="top"/>
    </xf>
    <xf numFmtId="0" fontId="0" fillId="0" borderId="5" xfId="0" applyBorder="1"/>
    <xf numFmtId="0" fontId="0" fillId="0" borderId="11" xfId="0" applyBorder="1"/>
    <xf numFmtId="0" fontId="0" fillId="0" borderId="0" xfId="0" applyBorder="1"/>
    <xf numFmtId="0" fontId="0" fillId="0" borderId="8" xfId="0" applyBorder="1"/>
    <xf numFmtId="0" fontId="0" fillId="0" borderId="17"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applyAlignment="1">
      <alignment horizontal="center"/>
    </xf>
    <xf numFmtId="0" fontId="0" fillId="0" borderId="24" xfId="0" applyBorder="1"/>
    <xf numFmtId="0" fontId="10" fillId="0" borderId="25" xfId="0" applyFont="1" applyBorder="1" applyAlignment="1">
      <alignment horizontal="right"/>
    </xf>
    <xf numFmtId="0" fontId="11" fillId="0" borderId="18" xfId="0" applyFont="1" applyFill="1" applyBorder="1" applyAlignment="1">
      <alignment horizontal="left" vertical="top"/>
    </xf>
    <xf numFmtId="0" fontId="0" fillId="0" borderId="26" xfId="0" applyBorder="1"/>
    <xf numFmtId="0" fontId="10" fillId="0" borderId="0" xfId="0" applyFont="1" applyBorder="1" applyAlignment="1">
      <alignment horizontal="right"/>
    </xf>
    <xf numFmtId="0" fontId="10" fillId="0" borderId="19" xfId="0" applyFont="1" applyBorder="1"/>
    <xf numFmtId="0" fontId="10" fillId="0" borderId="0" xfId="0" applyFont="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Fill="1" applyBorder="1"/>
    <xf numFmtId="14" fontId="12" fillId="0" borderId="1" xfId="0" applyNumberFormat="1" applyFont="1" applyFill="1" applyBorder="1" applyAlignment="1">
      <alignment horizontal="left" vertical="top"/>
    </xf>
    <xf numFmtId="0" fontId="12" fillId="0" borderId="18" xfId="0" applyFont="1" applyFill="1" applyBorder="1" applyAlignment="1">
      <alignment horizontal="left" vertical="top"/>
    </xf>
    <xf numFmtId="0" fontId="12" fillId="0" borderId="1" xfId="0" applyFont="1" applyFill="1" applyBorder="1" applyAlignment="1">
      <alignment horizontal="left" vertical="top"/>
    </xf>
    <xf numFmtId="0" fontId="0" fillId="0" borderId="2" xfId="0" applyBorder="1" applyAlignment="1">
      <alignment horizontal="center" vertical="center"/>
    </xf>
    <xf numFmtId="0" fontId="11" fillId="2" borderId="27" xfId="0" applyFont="1" applyFill="1" applyBorder="1" applyAlignment="1">
      <alignment horizontal="left" vertical="top"/>
    </xf>
    <xf numFmtId="0" fontId="11" fillId="2" borderId="2" xfId="0" applyFont="1" applyFill="1" applyBorder="1" applyAlignment="1">
      <alignment horizontal="left" vertical="top"/>
    </xf>
    <xf numFmtId="0" fontId="0" fillId="0" borderId="28" xfId="0" applyBorder="1"/>
    <xf numFmtId="0" fontId="4" fillId="0" borderId="0" xfId="0" applyFont="1"/>
    <xf numFmtId="0" fontId="15" fillId="0" borderId="0" xfId="0" applyFont="1" applyAlignment="1">
      <alignment horizontal="left" vertical="center"/>
    </xf>
    <xf numFmtId="0" fontId="16" fillId="0" borderId="0"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15" fillId="0" borderId="5" xfId="0" applyFont="1" applyBorder="1" applyAlignment="1">
      <alignment horizontal="left" vertical="center"/>
    </xf>
    <xf numFmtId="0" fontId="15" fillId="0" borderId="8" xfId="0" applyFont="1" applyBorder="1" applyAlignment="1">
      <alignment horizontal="left" vertical="center"/>
    </xf>
    <xf numFmtId="0" fontId="15" fillId="0" borderId="0" xfId="0" applyFont="1"/>
    <xf numFmtId="0" fontId="3" fillId="3" borderId="0" xfId="0" applyFont="1" applyFill="1"/>
    <xf numFmtId="0" fontId="3" fillId="3" borderId="1" xfId="0" applyFont="1" applyFill="1" applyBorder="1"/>
    <xf numFmtId="0" fontId="3" fillId="3" borderId="1" xfId="0" applyFont="1" applyFill="1" applyBorder="1" applyAlignment="1">
      <alignment horizontal="left"/>
    </xf>
    <xf numFmtId="0" fontId="3" fillId="3" borderId="0" xfId="0" applyFont="1" applyFill="1" applyAlignment="1"/>
    <xf numFmtId="14" fontId="3" fillId="3" borderId="1" xfId="0" applyNumberFormat="1" applyFont="1" applyFill="1" applyBorder="1"/>
    <xf numFmtId="0" fontId="3" fillId="3" borderId="1" xfId="0" applyFont="1" applyFill="1" applyBorder="1" applyAlignment="1">
      <alignment horizontal="center" vertical="center"/>
    </xf>
    <xf numFmtId="0" fontId="4" fillId="3" borderId="1" xfId="0" applyFont="1" applyFill="1" applyBorder="1"/>
    <xf numFmtId="0" fontId="3" fillId="3" borderId="0" xfId="0" applyFont="1" applyFill="1" applyAlignment="1">
      <alignment horizontal="left"/>
    </xf>
    <xf numFmtId="164" fontId="3" fillId="3" borderId="1" xfId="0" applyNumberFormat="1" applyFont="1" applyFill="1" applyBorder="1"/>
    <xf numFmtId="0" fontId="9" fillId="0" borderId="2" xfId="0" applyFont="1" applyFill="1" applyBorder="1" applyAlignment="1">
      <alignment horizontal="center" vertical="center" wrapText="1"/>
    </xf>
    <xf numFmtId="0" fontId="3" fillId="0" borderId="0" xfId="0" applyFont="1" applyBorder="1" applyAlignment="1">
      <alignment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10" xfId="0" applyFont="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3" fillId="0" borderId="12" xfId="0" applyFont="1" applyBorder="1" applyAlignment="1">
      <alignment horizontal="left" vertical="center" wrapText="1"/>
    </xf>
    <xf numFmtId="0" fontId="3" fillId="2" borderId="0" xfId="0" applyFont="1" applyFill="1" applyAlignment="1">
      <alignment horizont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3" fillId="0" borderId="4"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xf>
    <xf numFmtId="0" fontId="15" fillId="0" borderId="0" xfId="0" applyFont="1" applyFill="1" applyAlignment="1">
      <alignment horizontal="left"/>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5" fillId="0" borderId="6" xfId="0" applyFont="1" applyFill="1" applyBorder="1" applyAlignment="1">
      <alignment horizontal="left"/>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left"/>
    </xf>
    <xf numFmtId="0" fontId="3" fillId="2" borderId="7" xfId="0" applyFont="1" applyFill="1" applyBorder="1" applyAlignment="1">
      <alignment horizontal="left"/>
    </xf>
    <xf numFmtId="0" fontId="4" fillId="0" borderId="9" xfId="0" applyFont="1" applyBorder="1" applyAlignment="1">
      <alignment horizontal="left" vertical="center" wrapText="1"/>
    </xf>
    <xf numFmtId="0" fontId="16" fillId="0" borderId="9"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44" fontId="3" fillId="0" borderId="0" xfId="1" applyFont="1" applyAlignment="1">
      <alignment horizontal="left" vertical="center" wrapText="1"/>
    </xf>
    <xf numFmtId="0" fontId="17" fillId="0" borderId="9" xfId="0" applyFont="1" applyBorder="1" applyAlignment="1">
      <alignment horizontal="left" vertical="center"/>
    </xf>
    <xf numFmtId="0" fontId="3" fillId="0" borderId="0" xfId="0" applyFont="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164" fontId="15" fillId="0" borderId="2"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40" lockText="1" noThreeD="1"/>
</file>

<file path=xl/ctrlProps/ctrlProp10.xml><?xml version="1.0" encoding="utf-8"?>
<formControlPr xmlns="http://schemas.microsoft.com/office/spreadsheetml/2009/9/main" objectType="CheckBox" fmlaLink="$J$39" lockText="1" noThreeD="1"/>
</file>

<file path=xl/ctrlProps/ctrlProp11.xml><?xml version="1.0" encoding="utf-8"?>
<formControlPr xmlns="http://schemas.microsoft.com/office/spreadsheetml/2009/9/main" objectType="CheckBox" fmlaLink="$N$141" lockText="1" noThreeD="1"/>
</file>

<file path=xl/ctrlProps/ctrlProp12.xml><?xml version="1.0" encoding="utf-8"?>
<formControlPr xmlns="http://schemas.microsoft.com/office/spreadsheetml/2009/9/main" objectType="CheckBox" fmlaLink="$O$141" lockText="1" noThreeD="1"/>
</file>

<file path=xl/ctrlProps/ctrlProp13.xml><?xml version="1.0" encoding="utf-8"?>
<formControlPr xmlns="http://schemas.microsoft.com/office/spreadsheetml/2009/9/main" objectType="CheckBox" fmlaLink="$P$141" lockText="1" noThreeD="1"/>
</file>

<file path=xl/ctrlProps/ctrlProp14.xml><?xml version="1.0" encoding="utf-8"?>
<formControlPr xmlns="http://schemas.microsoft.com/office/spreadsheetml/2009/9/main" objectType="CheckBox" fmlaLink="$Q$141" lockText="1" noThreeD="1"/>
</file>

<file path=xl/ctrlProps/ctrlProp15.xml><?xml version="1.0" encoding="utf-8"?>
<formControlPr xmlns="http://schemas.microsoft.com/office/spreadsheetml/2009/9/main" objectType="CheckBox" fmlaLink="$N$151" lockText="1" noThreeD="1"/>
</file>

<file path=xl/ctrlProps/ctrlProp16.xml><?xml version="1.0" encoding="utf-8"?>
<formControlPr xmlns="http://schemas.microsoft.com/office/spreadsheetml/2009/9/main" objectType="CheckBox" fmlaLink="$F$41" lockText="1" noThreeD="1"/>
</file>

<file path=xl/ctrlProps/ctrlProp17.xml><?xml version="1.0" encoding="utf-8"?>
<formControlPr xmlns="http://schemas.microsoft.com/office/spreadsheetml/2009/9/main" objectType="CheckBox" checked="Checked" fmlaLink="$E$66" lockText="1" noThreeD="1"/>
</file>

<file path=xl/ctrlProps/ctrlProp18.xml><?xml version="1.0" encoding="utf-8"?>
<formControlPr xmlns="http://schemas.microsoft.com/office/spreadsheetml/2009/9/main" objectType="CheckBox" fmlaLink="$G$79" lockText="1" noThreeD="1"/>
</file>

<file path=xl/ctrlProps/ctrlProp19.xml><?xml version="1.0" encoding="utf-8"?>
<formControlPr xmlns="http://schemas.microsoft.com/office/spreadsheetml/2009/9/main" objectType="CheckBox" fmlaLink="$G$80" lockText="1" noThreeD="1"/>
</file>

<file path=xl/ctrlProps/ctrlProp2.xml><?xml version="1.0" encoding="utf-8"?>
<formControlPr xmlns="http://schemas.microsoft.com/office/spreadsheetml/2009/9/main" objectType="CheckBox" fmlaLink="$K$50" lockText="1" noThreeD="1"/>
</file>

<file path=xl/ctrlProps/ctrlProp20.xml><?xml version="1.0" encoding="utf-8"?>
<formControlPr xmlns="http://schemas.microsoft.com/office/spreadsheetml/2009/9/main" objectType="CheckBox" fmlaLink="$G$81" lockText="1" noThreeD="1"/>
</file>

<file path=xl/ctrlProps/ctrlProp21.xml><?xml version="1.0" encoding="utf-8"?>
<formControlPr xmlns="http://schemas.microsoft.com/office/spreadsheetml/2009/9/main" objectType="CheckBox" fmlaLink="$H$104" lockText="1" noThreeD="1"/>
</file>

<file path=xl/ctrlProps/ctrlProp22.xml><?xml version="1.0" encoding="utf-8"?>
<formControlPr xmlns="http://schemas.microsoft.com/office/spreadsheetml/2009/9/main" objectType="CheckBox" fmlaLink="$H$105" lockText="1" noThreeD="1"/>
</file>

<file path=xl/ctrlProps/ctrlProp23.xml><?xml version="1.0" encoding="utf-8"?>
<formControlPr xmlns="http://schemas.microsoft.com/office/spreadsheetml/2009/9/main" objectType="CheckBox" fmlaLink="$H$106" lockText="1" noThreeD="1"/>
</file>

<file path=xl/ctrlProps/ctrlProp24.xml><?xml version="1.0" encoding="utf-8"?>
<formControlPr xmlns="http://schemas.microsoft.com/office/spreadsheetml/2009/9/main" objectType="CheckBox" fmlaLink="$H$107" lockText="1" noThreeD="1"/>
</file>

<file path=xl/ctrlProps/ctrlProp25.xml><?xml version="1.0" encoding="utf-8"?>
<formControlPr xmlns="http://schemas.microsoft.com/office/spreadsheetml/2009/9/main" objectType="CheckBox" fmlaLink="$H$108" lockText="1" noThreeD="1"/>
</file>

<file path=xl/ctrlProps/ctrlProp26.xml><?xml version="1.0" encoding="utf-8"?>
<formControlPr xmlns="http://schemas.microsoft.com/office/spreadsheetml/2009/9/main" objectType="CheckBox" fmlaLink="$H$109" lockText="1" noThreeD="1"/>
</file>

<file path=xl/ctrlProps/ctrlProp27.xml><?xml version="1.0" encoding="utf-8"?>
<formControlPr xmlns="http://schemas.microsoft.com/office/spreadsheetml/2009/9/main" objectType="CheckBox" fmlaLink="$K$104" lockText="1" noThreeD="1"/>
</file>

<file path=xl/ctrlProps/ctrlProp28.xml><?xml version="1.0" encoding="utf-8"?>
<formControlPr xmlns="http://schemas.microsoft.com/office/spreadsheetml/2009/9/main" objectType="CheckBox" fmlaLink="$K$105" lockText="1" noThreeD="1"/>
</file>

<file path=xl/ctrlProps/ctrlProp29.xml><?xml version="1.0" encoding="utf-8"?>
<formControlPr xmlns="http://schemas.microsoft.com/office/spreadsheetml/2009/9/main" objectType="CheckBox" fmlaLink="$K$106" lockText="1" noThreeD="1"/>
</file>

<file path=xl/ctrlProps/ctrlProp3.xml><?xml version="1.0" encoding="utf-8"?>
<formControlPr xmlns="http://schemas.microsoft.com/office/spreadsheetml/2009/9/main" objectType="CheckBox" fmlaLink="$K$49" lockText="1" noThreeD="1"/>
</file>

<file path=xl/ctrlProps/ctrlProp30.xml><?xml version="1.0" encoding="utf-8"?>
<formControlPr xmlns="http://schemas.microsoft.com/office/spreadsheetml/2009/9/main" objectType="CheckBox" fmlaLink="$K$107" lockText="1" noThreeD="1"/>
</file>

<file path=xl/ctrlProps/ctrlProp31.xml><?xml version="1.0" encoding="utf-8"?>
<formControlPr xmlns="http://schemas.microsoft.com/office/spreadsheetml/2009/9/main" objectType="CheckBox" fmlaLink="$K$108" lockText="1" noThreeD="1"/>
</file>

<file path=xl/ctrlProps/ctrlProp32.xml><?xml version="1.0" encoding="utf-8"?>
<formControlPr xmlns="http://schemas.microsoft.com/office/spreadsheetml/2009/9/main" objectType="CheckBox" fmlaLink="$K$109" lockText="1" noThreeD="1"/>
</file>

<file path=xl/ctrlProps/ctrlProp33.xml><?xml version="1.0" encoding="utf-8"?>
<formControlPr xmlns="http://schemas.microsoft.com/office/spreadsheetml/2009/9/main" objectType="CheckBox" fmlaLink="$K$114" lockText="1" noThreeD="1"/>
</file>

<file path=xl/ctrlProps/ctrlProp34.xml><?xml version="1.0" encoding="utf-8"?>
<formControlPr xmlns="http://schemas.microsoft.com/office/spreadsheetml/2009/9/main" objectType="CheckBox" fmlaLink="$K$113" lockText="1" noThreeD="1"/>
</file>

<file path=xl/ctrlProps/ctrlProp35.xml><?xml version="1.0" encoding="utf-8"?>
<formControlPr xmlns="http://schemas.microsoft.com/office/spreadsheetml/2009/9/main" objectType="CheckBox" fmlaLink="$K$115" lockText="1" noThreeD="1"/>
</file>

<file path=xl/ctrlProps/ctrlProp36.xml><?xml version="1.0" encoding="utf-8"?>
<formControlPr xmlns="http://schemas.microsoft.com/office/spreadsheetml/2009/9/main" objectType="CheckBox" fmlaLink="$K$116" lockText="1" noThreeD="1"/>
</file>

<file path=xl/ctrlProps/ctrlProp37.xml><?xml version="1.0" encoding="utf-8"?>
<formControlPr xmlns="http://schemas.microsoft.com/office/spreadsheetml/2009/9/main" objectType="CheckBox" fmlaLink="$K$117" lockText="1" noThreeD="1"/>
</file>

<file path=xl/ctrlProps/ctrlProp38.xml><?xml version="1.0" encoding="utf-8"?>
<formControlPr xmlns="http://schemas.microsoft.com/office/spreadsheetml/2009/9/main" objectType="CheckBox" fmlaLink="$K$123" lockText="1" noThreeD="1"/>
</file>

<file path=xl/ctrlProps/ctrlProp39.xml><?xml version="1.0" encoding="utf-8"?>
<formControlPr xmlns="http://schemas.microsoft.com/office/spreadsheetml/2009/9/main" objectType="CheckBox" fmlaLink="$K$129" lockText="1" noThreeD="1"/>
</file>

<file path=xl/ctrlProps/ctrlProp4.xml><?xml version="1.0" encoding="utf-8"?>
<formControlPr xmlns="http://schemas.microsoft.com/office/spreadsheetml/2009/9/main" objectType="CheckBox" fmlaLink="$K$52" lockText="1" noThreeD="1"/>
</file>

<file path=xl/ctrlProps/ctrlProp40.xml><?xml version="1.0" encoding="utf-8"?>
<formControlPr xmlns="http://schemas.microsoft.com/office/spreadsheetml/2009/9/main" objectType="CheckBox" fmlaLink="$K$150" lockText="1" noThreeD="1"/>
</file>

<file path=xl/ctrlProps/ctrlProp41.xml><?xml version="1.0" encoding="utf-8"?>
<formControlPr xmlns="http://schemas.microsoft.com/office/spreadsheetml/2009/9/main" objectType="CheckBox" fmlaLink="$N$152" lockText="1" noThreeD="1"/>
</file>

<file path=xl/ctrlProps/ctrlProp42.xml><?xml version="1.0" encoding="utf-8"?>
<formControlPr xmlns="http://schemas.microsoft.com/office/spreadsheetml/2009/9/main" objectType="CheckBox" fmlaLink="$O$151" lockText="1" noThreeD="1"/>
</file>

<file path=xl/ctrlProps/ctrlProp43.xml><?xml version="1.0" encoding="utf-8"?>
<formControlPr xmlns="http://schemas.microsoft.com/office/spreadsheetml/2009/9/main" objectType="CheckBox" fmlaLink="$K$161" lockText="1" noThreeD="1"/>
</file>

<file path=xl/ctrlProps/ctrlProp44.xml><?xml version="1.0" encoding="utf-8"?>
<formControlPr xmlns="http://schemas.microsoft.com/office/spreadsheetml/2009/9/main" objectType="CheckBox" fmlaLink="$K$163" lockText="1" noThreeD="1"/>
</file>

<file path=xl/ctrlProps/ctrlProp45.xml><?xml version="1.0" encoding="utf-8"?>
<formControlPr xmlns="http://schemas.microsoft.com/office/spreadsheetml/2009/9/main" objectType="CheckBox" fmlaLink="$G$82" lockText="1" noThreeD="1"/>
</file>

<file path=xl/ctrlProps/ctrlProp46.xml><?xml version="1.0" encoding="utf-8"?>
<formControlPr xmlns="http://schemas.microsoft.com/office/spreadsheetml/2009/9/main" objectType="CheckBox" fmlaLink="$G$83" lockText="1" noThreeD="1"/>
</file>

<file path=xl/ctrlProps/ctrlProp47.xml><?xml version="1.0" encoding="utf-8"?>
<formControlPr xmlns="http://schemas.microsoft.com/office/spreadsheetml/2009/9/main" objectType="CheckBox" fmlaLink="$G$84" lockText="1" noThreeD="1"/>
</file>

<file path=xl/ctrlProps/ctrlProp48.xml><?xml version="1.0" encoding="utf-8"?>
<formControlPr xmlns="http://schemas.microsoft.com/office/spreadsheetml/2009/9/main" objectType="CheckBox" fmlaLink="$G$85" lockText="1" noThreeD="1"/>
</file>

<file path=xl/ctrlProps/ctrlProp49.xml><?xml version="1.0" encoding="utf-8"?>
<formControlPr xmlns="http://schemas.microsoft.com/office/spreadsheetml/2009/9/main" objectType="CheckBox" fmlaLink="$H$110" lockText="1" noThreeD="1"/>
</file>

<file path=xl/ctrlProps/ctrlProp5.xml><?xml version="1.0" encoding="utf-8"?>
<formControlPr xmlns="http://schemas.microsoft.com/office/spreadsheetml/2009/9/main" objectType="CheckBox" fmlaLink="$K$51" lockText="1" noThreeD="1"/>
</file>

<file path=xl/ctrlProps/ctrlProp50.xml><?xml version="1.0" encoding="utf-8"?>
<formControlPr xmlns="http://schemas.microsoft.com/office/spreadsheetml/2009/9/main" objectType="CheckBox" fmlaLink="$K$110" lockText="1" noThreeD="1"/>
</file>

<file path=xl/ctrlProps/ctrlProp51.xml><?xml version="1.0" encoding="utf-8"?>
<formControlPr xmlns="http://schemas.microsoft.com/office/spreadsheetml/2009/9/main" objectType="CheckBox" fmlaLink="$H$111" lockText="1" noThreeD="1"/>
</file>

<file path=xl/ctrlProps/ctrlProp52.xml><?xml version="1.0" encoding="utf-8"?>
<formControlPr xmlns="http://schemas.microsoft.com/office/spreadsheetml/2009/9/main" objectType="CheckBox" fmlaLink="$K$111" lockText="1" noThreeD="1"/>
</file>

<file path=xl/ctrlProps/ctrlProp53.xml><?xml version="1.0" encoding="utf-8"?>
<formControlPr xmlns="http://schemas.microsoft.com/office/spreadsheetml/2009/9/main" objectType="CheckBox" fmlaLink="$H$109" lockText="1" noThreeD="1"/>
</file>

<file path=xl/ctrlProps/ctrlProp54.xml><?xml version="1.0" encoding="utf-8"?>
<formControlPr xmlns="http://schemas.microsoft.com/office/spreadsheetml/2009/9/main" objectType="CheckBox" fmlaLink="$K$109" lockText="1" noThreeD="1"/>
</file>

<file path=xl/ctrlProps/ctrlProp55.xml><?xml version="1.0" encoding="utf-8"?>
<formControlPr xmlns="http://schemas.microsoft.com/office/spreadsheetml/2009/9/main" objectType="CheckBox" fmlaLink="$H$112" lockText="1" noThreeD="1"/>
</file>

<file path=xl/ctrlProps/ctrlProp56.xml><?xml version="1.0" encoding="utf-8"?>
<formControlPr xmlns="http://schemas.microsoft.com/office/spreadsheetml/2009/9/main" objectType="CheckBox" fmlaLink="$K$112" lockText="1" noThreeD="1"/>
</file>

<file path=xl/ctrlProps/ctrlProp57.xml><?xml version="1.0" encoding="utf-8"?>
<formControlPr xmlns="http://schemas.microsoft.com/office/spreadsheetml/2009/9/main" objectType="CheckBox" fmlaLink="$K$109"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215034</xdr:colOff>
      <xdr:row>0</xdr:row>
      <xdr:rowOff>0</xdr:rowOff>
    </xdr:from>
    <xdr:to>
      <xdr:col>2</xdr:col>
      <xdr:colOff>28655</xdr:colOff>
      <xdr:row>2</xdr:row>
      <xdr:rowOff>183988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21170" y="0"/>
          <a:ext cx="1666667" cy="1292352"/>
        </a:xfrm>
        <a:prstGeom prst="rect">
          <a:avLst/>
        </a:prstGeom>
      </xdr:spPr>
    </xdr:pic>
    <xdr:clientData/>
  </xdr:twoCellAnchor>
  <xdr:twoCellAnchor editAs="oneCell">
    <xdr:from>
      <xdr:col>10</xdr:col>
      <xdr:colOff>1617807</xdr:colOff>
      <xdr:row>0</xdr:row>
      <xdr:rowOff>165965</xdr:rowOff>
    </xdr:from>
    <xdr:to>
      <xdr:col>11</xdr:col>
      <xdr:colOff>2433743</xdr:colOff>
      <xdr:row>2</xdr:row>
      <xdr:rowOff>67125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800898" y="165965"/>
          <a:ext cx="2634344" cy="10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228600</xdr:colOff>
          <xdr:row>39</xdr:row>
          <xdr:rowOff>447675</xdr:rowOff>
        </xdr:from>
        <xdr:to>
          <xdr:col>9</xdr:col>
          <xdr:colOff>581025</xdr:colOff>
          <xdr:row>39</xdr:row>
          <xdr:rowOff>676275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519545</xdr:colOff>
      <xdr:row>43</xdr:row>
      <xdr:rowOff>51955</xdr:rowOff>
    </xdr:from>
    <xdr:to>
      <xdr:col>1</xdr:col>
      <xdr:colOff>1580076</xdr:colOff>
      <xdr:row>47</xdr:row>
      <xdr:rowOff>166672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519545" y="11585864"/>
          <a:ext cx="1666667" cy="1292352"/>
        </a:xfrm>
        <a:prstGeom prst="rect">
          <a:avLst/>
        </a:prstGeom>
      </xdr:spPr>
    </xdr:pic>
    <xdr:clientData/>
  </xdr:twoCellAnchor>
  <xdr:twoCellAnchor editAs="oneCell">
    <xdr:from>
      <xdr:col>10</xdr:col>
      <xdr:colOff>1801091</xdr:colOff>
      <xdr:row>42</xdr:row>
      <xdr:rowOff>131328</xdr:rowOff>
    </xdr:from>
    <xdr:to>
      <xdr:col>11</xdr:col>
      <xdr:colOff>2617027</xdr:colOff>
      <xdr:row>46</xdr:row>
      <xdr:rowOff>67126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a:stretch>
          <a:fillRect/>
        </a:stretch>
      </xdr:blipFill>
      <xdr:spPr>
        <a:xfrm>
          <a:off x="11984182" y="11422783"/>
          <a:ext cx="2634344" cy="10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381000</xdr:colOff>
          <xdr:row>49</xdr:row>
          <xdr:rowOff>476250</xdr:rowOff>
        </xdr:from>
        <xdr:to>
          <xdr:col>10</xdr:col>
          <xdr:colOff>742950</xdr:colOff>
          <xdr:row>49</xdr:row>
          <xdr:rowOff>704850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48</xdr:row>
          <xdr:rowOff>209550</xdr:rowOff>
        </xdr:from>
        <xdr:to>
          <xdr:col>10</xdr:col>
          <xdr:colOff>742950</xdr:colOff>
          <xdr:row>48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51</xdr:row>
          <xdr:rowOff>295275</xdr:rowOff>
        </xdr:from>
        <xdr:to>
          <xdr:col>10</xdr:col>
          <xdr:colOff>733425</xdr:colOff>
          <xdr:row>51</xdr:row>
          <xdr:rowOff>523875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50</xdr:row>
          <xdr:rowOff>209550</xdr:rowOff>
        </xdr:from>
        <xdr:to>
          <xdr:col>10</xdr:col>
          <xdr:colOff>742950</xdr:colOff>
          <xdr:row>50</xdr:row>
          <xdr:rowOff>438150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139272</xdr:colOff>
      <xdr:row>92</xdr:row>
      <xdr:rowOff>73508</xdr:rowOff>
    </xdr:from>
    <xdr:to>
      <xdr:col>1</xdr:col>
      <xdr:colOff>1812124</xdr:colOff>
      <xdr:row>98</xdr:row>
      <xdr:rowOff>188224</xdr:rowOff>
    </xdr:to>
    <xdr:pic>
      <xdr:nvPicPr>
        <xdr:cNvPr id="70" name="Pictur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a:stretch>
          <a:fillRect/>
        </a:stretch>
      </xdr:blipFill>
      <xdr:spPr>
        <a:xfrm>
          <a:off x="744390" y="28435596"/>
          <a:ext cx="1672852" cy="1280128"/>
        </a:xfrm>
        <a:prstGeom prst="rect">
          <a:avLst/>
        </a:prstGeom>
      </xdr:spPr>
    </xdr:pic>
    <xdr:clientData/>
  </xdr:twoCellAnchor>
  <xdr:twoCellAnchor editAs="oneCell">
    <xdr:from>
      <xdr:col>11</xdr:col>
      <xdr:colOff>97723</xdr:colOff>
      <xdr:row>92</xdr:row>
      <xdr:rowOff>176893</xdr:rowOff>
    </xdr:from>
    <xdr:to>
      <xdr:col>11</xdr:col>
      <xdr:colOff>2737016</xdr:colOff>
      <xdr:row>98</xdr:row>
      <xdr:rowOff>17441</xdr:rowOff>
    </xdr:to>
    <xdr:pic>
      <xdr:nvPicPr>
        <xdr:cNvPr id="71" name="Picture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2"/>
        <a:stretch>
          <a:fillRect/>
        </a:stretch>
      </xdr:blipFill>
      <xdr:spPr>
        <a:xfrm>
          <a:off x="12153652" y="25989643"/>
          <a:ext cx="2639293" cy="10107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314325</xdr:colOff>
          <xdr:row>179</xdr:row>
          <xdr:rowOff>161925</xdr:rowOff>
        </xdr:from>
        <xdr:to>
          <xdr:col>3</xdr:col>
          <xdr:colOff>657225</xdr:colOff>
          <xdr:row>181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180</xdr:row>
          <xdr:rowOff>0</xdr:rowOff>
        </xdr:from>
        <xdr:to>
          <xdr:col>5</xdr:col>
          <xdr:colOff>66675</xdr:colOff>
          <xdr:row>181</xdr:row>
          <xdr:rowOff>38100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346364</xdr:colOff>
      <xdr:row>89</xdr:row>
      <xdr:rowOff>138545</xdr:rowOff>
    </xdr:from>
    <xdr:to>
      <xdr:col>11</xdr:col>
      <xdr:colOff>1423145</xdr:colOff>
      <xdr:row>91</xdr:row>
      <xdr:rowOff>560809</xdr:rowOff>
    </xdr:to>
    <xdr:pic>
      <xdr:nvPicPr>
        <xdr:cNvPr id="176" name="Picture 175">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3"/>
        <a:stretch>
          <a:fillRect/>
        </a:stretch>
      </xdr:blipFill>
      <xdr:spPr>
        <a:xfrm>
          <a:off x="952500" y="27310772"/>
          <a:ext cx="12766554" cy="837901"/>
        </a:xfrm>
        <a:prstGeom prst="rect">
          <a:avLst/>
        </a:prstGeom>
      </xdr:spPr>
    </xdr:pic>
    <xdr:clientData/>
  </xdr:twoCellAnchor>
  <xdr:twoCellAnchor editAs="oneCell">
    <xdr:from>
      <xdr:col>1</xdr:col>
      <xdr:colOff>102889</xdr:colOff>
      <xdr:row>129</xdr:row>
      <xdr:rowOff>202724</xdr:rowOff>
    </xdr:from>
    <xdr:to>
      <xdr:col>11</xdr:col>
      <xdr:colOff>1179670</xdr:colOff>
      <xdr:row>129</xdr:row>
      <xdr:rowOff>1040625</xdr:rowOff>
    </xdr:to>
    <xdr:pic>
      <xdr:nvPicPr>
        <xdr:cNvPr id="179" name="Picture 178">
          <a:extLst>
            <a:ext uri="{FF2B5EF4-FFF2-40B4-BE49-F238E27FC236}">
              <a16:creationId xmlns:a16="http://schemas.microsoft.com/office/drawing/2014/main" id="{00000000-0008-0000-0000-0000B3000000}"/>
            </a:ext>
          </a:extLst>
        </xdr:cNvPr>
        <xdr:cNvPicPr>
          <a:picLocks noChangeAspect="1"/>
        </xdr:cNvPicPr>
      </xdr:nvPicPr>
      <xdr:blipFill>
        <a:blip xmlns:r="http://schemas.openxmlformats.org/officeDocument/2006/relationships" r:embed="rId3"/>
        <a:stretch>
          <a:fillRect/>
        </a:stretch>
      </xdr:blipFill>
      <xdr:spPr>
        <a:xfrm>
          <a:off x="708007" y="37764842"/>
          <a:ext cx="12786928" cy="837901"/>
        </a:xfrm>
        <a:prstGeom prst="rect">
          <a:avLst/>
        </a:prstGeom>
      </xdr:spPr>
    </xdr:pic>
    <xdr:clientData/>
  </xdr:twoCellAnchor>
  <xdr:twoCellAnchor editAs="oneCell">
    <xdr:from>
      <xdr:col>1</xdr:col>
      <xdr:colOff>0</xdr:colOff>
      <xdr:row>165</xdr:row>
      <xdr:rowOff>0</xdr:rowOff>
    </xdr:from>
    <xdr:to>
      <xdr:col>11</xdr:col>
      <xdr:colOff>1076781</xdr:colOff>
      <xdr:row>169</xdr:row>
      <xdr:rowOff>41264</xdr:rowOff>
    </xdr:to>
    <xdr:pic>
      <xdr:nvPicPr>
        <xdr:cNvPr id="180" name="Picture 179">
          <a:extLst>
            <a:ext uri="{FF2B5EF4-FFF2-40B4-BE49-F238E27FC236}">
              <a16:creationId xmlns:a16="http://schemas.microsoft.com/office/drawing/2014/main" id="{00000000-0008-0000-0000-0000B4000000}"/>
            </a:ext>
          </a:extLst>
        </xdr:cNvPr>
        <xdr:cNvPicPr>
          <a:picLocks noChangeAspect="1"/>
        </xdr:cNvPicPr>
      </xdr:nvPicPr>
      <xdr:blipFill>
        <a:blip xmlns:r="http://schemas.openxmlformats.org/officeDocument/2006/relationships" r:embed="rId3"/>
        <a:stretch>
          <a:fillRect/>
        </a:stretch>
      </xdr:blipFill>
      <xdr:spPr>
        <a:xfrm>
          <a:off x="619125" y="49006125"/>
          <a:ext cx="12792531" cy="803264"/>
        </a:xfrm>
        <a:prstGeom prst="rect">
          <a:avLst/>
        </a:prstGeom>
      </xdr:spPr>
    </xdr:pic>
    <xdr:clientData/>
  </xdr:twoCellAnchor>
  <xdr:twoCellAnchor editAs="oneCell">
    <xdr:from>
      <xdr:col>1</xdr:col>
      <xdr:colOff>0</xdr:colOff>
      <xdr:row>131</xdr:row>
      <xdr:rowOff>0</xdr:rowOff>
    </xdr:from>
    <xdr:to>
      <xdr:col>1</xdr:col>
      <xdr:colOff>1672852</xdr:colOff>
      <xdr:row>135</xdr:row>
      <xdr:rowOff>495716</xdr:rowOff>
    </xdr:to>
    <xdr:pic>
      <xdr:nvPicPr>
        <xdr:cNvPr id="181" name="Picture 180">
          <a:extLst>
            <a:ext uri="{FF2B5EF4-FFF2-40B4-BE49-F238E27FC236}">
              <a16:creationId xmlns:a16="http://schemas.microsoft.com/office/drawing/2014/main" id="{00000000-0008-0000-0000-0000B5000000}"/>
            </a:ext>
          </a:extLst>
        </xdr:cNvPr>
        <xdr:cNvPicPr>
          <a:picLocks noChangeAspect="1"/>
        </xdr:cNvPicPr>
      </xdr:nvPicPr>
      <xdr:blipFill>
        <a:blip xmlns:r="http://schemas.openxmlformats.org/officeDocument/2006/relationships" r:embed="rId1"/>
        <a:stretch>
          <a:fillRect/>
        </a:stretch>
      </xdr:blipFill>
      <xdr:spPr>
        <a:xfrm>
          <a:off x="619125" y="39028688"/>
          <a:ext cx="1672852" cy="1257716"/>
        </a:xfrm>
        <a:prstGeom prst="rect">
          <a:avLst/>
        </a:prstGeom>
      </xdr:spPr>
    </xdr:pic>
    <xdr:clientData/>
  </xdr:twoCellAnchor>
  <xdr:twoCellAnchor editAs="oneCell">
    <xdr:from>
      <xdr:col>10</xdr:col>
      <xdr:colOff>1768201</xdr:colOff>
      <xdr:row>131</xdr:row>
      <xdr:rowOff>103385</xdr:rowOff>
    </xdr:from>
    <xdr:to>
      <xdr:col>11</xdr:col>
      <xdr:colOff>2597744</xdr:colOff>
      <xdr:row>135</xdr:row>
      <xdr:rowOff>324933</xdr:rowOff>
    </xdr:to>
    <xdr:pic>
      <xdr:nvPicPr>
        <xdr:cNvPr id="182" name="Picture 181">
          <a:extLst>
            <a:ext uri="{FF2B5EF4-FFF2-40B4-BE49-F238E27FC236}">
              <a16:creationId xmlns:a16="http://schemas.microsoft.com/office/drawing/2014/main" id="{00000000-0008-0000-0000-0000B6000000}"/>
            </a:ext>
          </a:extLst>
        </xdr:cNvPr>
        <xdr:cNvPicPr>
          <a:picLocks noChangeAspect="1"/>
        </xdr:cNvPicPr>
      </xdr:nvPicPr>
      <xdr:blipFill>
        <a:blip xmlns:r="http://schemas.openxmlformats.org/officeDocument/2006/relationships" r:embed="rId2"/>
        <a:stretch>
          <a:fillRect/>
        </a:stretch>
      </xdr:blipFill>
      <xdr:spPr>
        <a:xfrm>
          <a:off x="12293326" y="39132073"/>
          <a:ext cx="2639293" cy="983548"/>
        </a:xfrm>
        <a:prstGeom prst="rect">
          <a:avLst/>
        </a:prstGeom>
      </xdr:spPr>
    </xdr:pic>
    <xdr:clientData/>
  </xdr:twoCellAnchor>
  <xdr:twoCellAnchor editAs="oneCell">
    <xdr:from>
      <xdr:col>0</xdr:col>
      <xdr:colOff>595313</xdr:colOff>
      <xdr:row>170</xdr:row>
      <xdr:rowOff>142875</xdr:rowOff>
    </xdr:from>
    <xdr:to>
      <xdr:col>1</xdr:col>
      <xdr:colOff>1649040</xdr:colOff>
      <xdr:row>171</xdr:row>
      <xdr:rowOff>19465</xdr:rowOff>
    </xdr:to>
    <xdr:pic>
      <xdr:nvPicPr>
        <xdr:cNvPr id="183" name="Picture 182">
          <a:extLst>
            <a:ext uri="{FF2B5EF4-FFF2-40B4-BE49-F238E27FC236}">
              <a16:creationId xmlns:a16="http://schemas.microsoft.com/office/drawing/2014/main" id="{00000000-0008-0000-0000-0000B7000000}"/>
            </a:ext>
          </a:extLst>
        </xdr:cNvPr>
        <xdr:cNvPicPr>
          <a:picLocks noChangeAspect="1"/>
        </xdr:cNvPicPr>
      </xdr:nvPicPr>
      <xdr:blipFill>
        <a:blip xmlns:r="http://schemas.openxmlformats.org/officeDocument/2006/relationships" r:embed="rId1"/>
        <a:stretch>
          <a:fillRect/>
        </a:stretch>
      </xdr:blipFill>
      <xdr:spPr>
        <a:xfrm>
          <a:off x="595313" y="50887313"/>
          <a:ext cx="1672852" cy="1257716"/>
        </a:xfrm>
        <a:prstGeom prst="rect">
          <a:avLst/>
        </a:prstGeom>
      </xdr:spPr>
    </xdr:pic>
    <xdr:clientData/>
  </xdr:twoCellAnchor>
  <xdr:twoCellAnchor editAs="oneCell">
    <xdr:from>
      <xdr:col>10</xdr:col>
      <xdr:colOff>1744389</xdr:colOff>
      <xdr:row>170</xdr:row>
      <xdr:rowOff>293885</xdr:rowOff>
    </xdr:from>
    <xdr:to>
      <xdr:col>11</xdr:col>
      <xdr:colOff>2573932</xdr:colOff>
      <xdr:row>170</xdr:row>
      <xdr:rowOff>1277433</xdr:rowOff>
    </xdr:to>
    <xdr:pic>
      <xdr:nvPicPr>
        <xdr:cNvPr id="184" name="Picture 183">
          <a:extLst>
            <a:ext uri="{FF2B5EF4-FFF2-40B4-BE49-F238E27FC236}">
              <a16:creationId xmlns:a16="http://schemas.microsoft.com/office/drawing/2014/main" id="{00000000-0008-0000-0000-0000B8000000}"/>
            </a:ext>
          </a:extLst>
        </xdr:cNvPr>
        <xdr:cNvPicPr>
          <a:picLocks noChangeAspect="1"/>
        </xdr:cNvPicPr>
      </xdr:nvPicPr>
      <xdr:blipFill>
        <a:blip xmlns:r="http://schemas.openxmlformats.org/officeDocument/2006/relationships" r:embed="rId2"/>
        <a:stretch>
          <a:fillRect/>
        </a:stretch>
      </xdr:blipFill>
      <xdr:spPr>
        <a:xfrm>
          <a:off x="12269514" y="51038323"/>
          <a:ext cx="2639293" cy="983548"/>
        </a:xfrm>
        <a:prstGeom prst="rect">
          <a:avLst/>
        </a:prstGeom>
      </xdr:spPr>
    </xdr:pic>
    <xdr:clientData/>
  </xdr:twoCellAnchor>
  <xdr:twoCellAnchor editAs="oneCell">
    <xdr:from>
      <xdr:col>1</xdr:col>
      <xdr:colOff>95250</xdr:colOff>
      <xdr:row>200</xdr:row>
      <xdr:rowOff>142875</xdr:rowOff>
    </xdr:from>
    <xdr:to>
      <xdr:col>11</xdr:col>
      <xdr:colOff>1172031</xdr:colOff>
      <xdr:row>202</xdr:row>
      <xdr:rowOff>565139</xdr:rowOff>
    </xdr:to>
    <xdr:pic>
      <xdr:nvPicPr>
        <xdr:cNvPr id="185" name="Picture 184">
          <a:extLst>
            <a:ext uri="{FF2B5EF4-FFF2-40B4-BE49-F238E27FC236}">
              <a16:creationId xmlns:a16="http://schemas.microsoft.com/office/drawing/2014/main" id="{00000000-0008-0000-0000-0000B9000000}"/>
            </a:ext>
          </a:extLst>
        </xdr:cNvPr>
        <xdr:cNvPicPr>
          <a:picLocks noChangeAspect="1"/>
        </xdr:cNvPicPr>
      </xdr:nvPicPr>
      <xdr:blipFill>
        <a:blip xmlns:r="http://schemas.openxmlformats.org/officeDocument/2006/relationships" r:embed="rId3"/>
        <a:stretch>
          <a:fillRect/>
        </a:stretch>
      </xdr:blipFill>
      <xdr:spPr>
        <a:xfrm>
          <a:off x="714375" y="58554938"/>
          <a:ext cx="12792531" cy="8032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25</xdr:row>
          <xdr:rowOff>28575</xdr:rowOff>
        </xdr:from>
        <xdr:to>
          <xdr:col>5</xdr:col>
          <xdr:colOff>371475</xdr:colOff>
          <xdr:row>25</xdr:row>
          <xdr:rowOff>257175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25</xdr:row>
          <xdr:rowOff>38100</xdr:rowOff>
        </xdr:from>
        <xdr:to>
          <xdr:col>9</xdr:col>
          <xdr:colOff>276225</xdr:colOff>
          <xdr:row>25</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38</xdr:row>
          <xdr:rowOff>123825</xdr:rowOff>
        </xdr:from>
        <xdr:to>
          <xdr:col>9</xdr:col>
          <xdr:colOff>581025</xdr:colOff>
          <xdr:row>38</xdr:row>
          <xdr:rowOff>352425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140</xdr:row>
          <xdr:rowOff>66675</xdr:rowOff>
        </xdr:from>
        <xdr:to>
          <xdr:col>2</xdr:col>
          <xdr:colOff>1304925</xdr:colOff>
          <xdr:row>140</xdr:row>
          <xdr:rowOff>295275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140</xdr:row>
          <xdr:rowOff>66675</xdr:rowOff>
        </xdr:from>
        <xdr:to>
          <xdr:col>4</xdr:col>
          <xdr:colOff>342900</xdr:colOff>
          <xdr:row>140</xdr:row>
          <xdr:rowOff>295275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962025</xdr:colOff>
          <xdr:row>140</xdr:row>
          <xdr:rowOff>66675</xdr:rowOff>
        </xdr:from>
        <xdr:to>
          <xdr:col>5</xdr:col>
          <xdr:colOff>1304925</xdr:colOff>
          <xdr:row>140</xdr:row>
          <xdr:rowOff>295275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140</xdr:row>
          <xdr:rowOff>66675</xdr:rowOff>
        </xdr:from>
        <xdr:to>
          <xdr:col>8</xdr:col>
          <xdr:colOff>352425</xdr:colOff>
          <xdr:row>140</xdr:row>
          <xdr:rowOff>295275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866775</xdr:colOff>
          <xdr:row>150</xdr:row>
          <xdr:rowOff>104775</xdr:rowOff>
        </xdr:from>
        <xdr:to>
          <xdr:col>9</xdr:col>
          <xdr:colOff>1219200</xdr:colOff>
          <xdr:row>150</xdr:row>
          <xdr:rowOff>333375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40</xdr:row>
          <xdr:rowOff>76200</xdr:rowOff>
        </xdr:from>
        <xdr:to>
          <xdr:col>5</xdr:col>
          <xdr:colOff>590550</xdr:colOff>
          <xdr:row>40</xdr:row>
          <xdr:rowOff>304800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66675</xdr:rowOff>
        </xdr:from>
        <xdr:to>
          <xdr:col>4</xdr:col>
          <xdr:colOff>419100</xdr:colOff>
          <xdr:row>65</xdr:row>
          <xdr:rowOff>295275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77</xdr:row>
          <xdr:rowOff>323850</xdr:rowOff>
        </xdr:from>
        <xdr:to>
          <xdr:col>6</xdr:col>
          <xdr:colOff>485775</xdr:colOff>
          <xdr:row>78</xdr:row>
          <xdr:rowOff>200025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78</xdr:row>
          <xdr:rowOff>171450</xdr:rowOff>
        </xdr:from>
        <xdr:to>
          <xdr:col>6</xdr:col>
          <xdr:colOff>485775</xdr:colOff>
          <xdr:row>79</xdr:row>
          <xdr:rowOff>200025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79</xdr:row>
          <xdr:rowOff>171450</xdr:rowOff>
        </xdr:from>
        <xdr:to>
          <xdr:col>6</xdr:col>
          <xdr:colOff>485775</xdr:colOff>
          <xdr:row>80</xdr:row>
          <xdr:rowOff>200025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102</xdr:row>
          <xdr:rowOff>323850</xdr:rowOff>
        </xdr:from>
        <xdr:to>
          <xdr:col>7</xdr:col>
          <xdr:colOff>485775</xdr:colOff>
          <xdr:row>104</xdr:row>
          <xdr:rowOff>28575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103</xdr:row>
          <xdr:rowOff>171450</xdr:rowOff>
        </xdr:from>
        <xdr:to>
          <xdr:col>7</xdr:col>
          <xdr:colOff>485775</xdr:colOff>
          <xdr:row>105</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104</xdr:row>
          <xdr:rowOff>171450</xdr:rowOff>
        </xdr:from>
        <xdr:to>
          <xdr:col>7</xdr:col>
          <xdr:colOff>485775</xdr:colOff>
          <xdr:row>106</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105</xdr:row>
          <xdr:rowOff>323850</xdr:rowOff>
        </xdr:from>
        <xdr:to>
          <xdr:col>7</xdr:col>
          <xdr:colOff>485775</xdr:colOff>
          <xdr:row>107</xdr:row>
          <xdr:rowOff>28575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106</xdr:row>
          <xdr:rowOff>171450</xdr:rowOff>
        </xdr:from>
        <xdr:to>
          <xdr:col>7</xdr:col>
          <xdr:colOff>485775</xdr:colOff>
          <xdr:row>108</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107</xdr:row>
          <xdr:rowOff>171450</xdr:rowOff>
        </xdr:from>
        <xdr:to>
          <xdr:col>7</xdr:col>
          <xdr:colOff>485775</xdr:colOff>
          <xdr:row>109</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102</xdr:row>
          <xdr:rowOff>323850</xdr:rowOff>
        </xdr:from>
        <xdr:to>
          <xdr:col>10</xdr:col>
          <xdr:colOff>485775</xdr:colOff>
          <xdr:row>104</xdr:row>
          <xdr:rowOff>28575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103</xdr:row>
          <xdr:rowOff>171450</xdr:rowOff>
        </xdr:from>
        <xdr:to>
          <xdr:col>10</xdr:col>
          <xdr:colOff>485775</xdr:colOff>
          <xdr:row>105</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104</xdr:row>
          <xdr:rowOff>171450</xdr:rowOff>
        </xdr:from>
        <xdr:to>
          <xdr:col>10</xdr:col>
          <xdr:colOff>485775</xdr:colOff>
          <xdr:row>106</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105</xdr:row>
          <xdr:rowOff>323850</xdr:rowOff>
        </xdr:from>
        <xdr:to>
          <xdr:col>10</xdr:col>
          <xdr:colOff>485775</xdr:colOff>
          <xdr:row>107</xdr:row>
          <xdr:rowOff>28575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106</xdr:row>
          <xdr:rowOff>171450</xdr:rowOff>
        </xdr:from>
        <xdr:to>
          <xdr:col>10</xdr:col>
          <xdr:colOff>485775</xdr:colOff>
          <xdr:row>108</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107</xdr:row>
          <xdr:rowOff>171450</xdr:rowOff>
        </xdr:from>
        <xdr:to>
          <xdr:col>10</xdr:col>
          <xdr:colOff>485775</xdr:colOff>
          <xdr:row>109</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112</xdr:row>
          <xdr:rowOff>438150</xdr:rowOff>
        </xdr:from>
        <xdr:to>
          <xdr:col>10</xdr:col>
          <xdr:colOff>476250</xdr:colOff>
          <xdr:row>114</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112</xdr:row>
          <xdr:rowOff>171450</xdr:rowOff>
        </xdr:from>
        <xdr:to>
          <xdr:col>10</xdr:col>
          <xdr:colOff>485775</xdr:colOff>
          <xdr:row>112</xdr:row>
          <xdr:rowOff>400050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113</xdr:row>
          <xdr:rowOff>171450</xdr:rowOff>
        </xdr:from>
        <xdr:to>
          <xdr:col>10</xdr:col>
          <xdr:colOff>485775</xdr:colOff>
          <xdr:row>115</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114</xdr:row>
          <xdr:rowOff>171450</xdr:rowOff>
        </xdr:from>
        <xdr:to>
          <xdr:col>10</xdr:col>
          <xdr:colOff>485775</xdr:colOff>
          <xdr:row>116</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116</xdr:row>
          <xdr:rowOff>133350</xdr:rowOff>
        </xdr:from>
        <xdr:to>
          <xdr:col>10</xdr:col>
          <xdr:colOff>476250</xdr:colOff>
          <xdr:row>116</xdr:row>
          <xdr:rowOff>361950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122</xdr:row>
          <xdr:rowOff>57150</xdr:rowOff>
        </xdr:from>
        <xdr:to>
          <xdr:col>10</xdr:col>
          <xdr:colOff>476250</xdr:colOff>
          <xdr:row>122</xdr:row>
          <xdr:rowOff>285750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128</xdr:row>
          <xdr:rowOff>142875</xdr:rowOff>
        </xdr:from>
        <xdr:to>
          <xdr:col>10</xdr:col>
          <xdr:colOff>495300</xdr:colOff>
          <xdr:row>128</xdr:row>
          <xdr:rowOff>371475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149</xdr:row>
          <xdr:rowOff>95250</xdr:rowOff>
        </xdr:from>
        <xdr:to>
          <xdr:col>10</xdr:col>
          <xdr:colOff>495300</xdr:colOff>
          <xdr:row>149</xdr:row>
          <xdr:rowOff>323850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151</xdr:row>
          <xdr:rowOff>95250</xdr:rowOff>
        </xdr:from>
        <xdr:to>
          <xdr:col>10</xdr:col>
          <xdr:colOff>495300</xdr:colOff>
          <xdr:row>151</xdr:row>
          <xdr:rowOff>323850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150</xdr:row>
          <xdr:rowOff>104775</xdr:rowOff>
        </xdr:from>
        <xdr:to>
          <xdr:col>10</xdr:col>
          <xdr:colOff>1219200</xdr:colOff>
          <xdr:row>150</xdr:row>
          <xdr:rowOff>333375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160</xdr:row>
          <xdr:rowOff>152400</xdr:rowOff>
        </xdr:from>
        <xdr:to>
          <xdr:col>10</xdr:col>
          <xdr:colOff>523875</xdr:colOff>
          <xdr:row>160</xdr:row>
          <xdr:rowOff>381000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162</xdr:row>
          <xdr:rowOff>161925</xdr:rowOff>
        </xdr:from>
        <xdr:to>
          <xdr:col>10</xdr:col>
          <xdr:colOff>533400</xdr:colOff>
          <xdr:row>162</xdr:row>
          <xdr:rowOff>390525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80</xdr:row>
          <xdr:rowOff>171450</xdr:rowOff>
        </xdr:from>
        <xdr:to>
          <xdr:col>6</xdr:col>
          <xdr:colOff>485775</xdr:colOff>
          <xdr:row>81</xdr:row>
          <xdr:rowOff>200025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81</xdr:row>
          <xdr:rowOff>171450</xdr:rowOff>
        </xdr:from>
        <xdr:to>
          <xdr:col>6</xdr:col>
          <xdr:colOff>485775</xdr:colOff>
          <xdr:row>82</xdr:row>
          <xdr:rowOff>200025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82</xdr:row>
          <xdr:rowOff>171450</xdr:rowOff>
        </xdr:from>
        <xdr:to>
          <xdr:col>6</xdr:col>
          <xdr:colOff>485775</xdr:colOff>
          <xdr:row>83</xdr:row>
          <xdr:rowOff>200025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83</xdr:row>
          <xdr:rowOff>171450</xdr:rowOff>
        </xdr:from>
        <xdr:to>
          <xdr:col>6</xdr:col>
          <xdr:colOff>485775</xdr:colOff>
          <xdr:row>85</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108</xdr:row>
          <xdr:rowOff>171450</xdr:rowOff>
        </xdr:from>
        <xdr:to>
          <xdr:col>7</xdr:col>
          <xdr:colOff>485775</xdr:colOff>
          <xdr:row>110</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108</xdr:row>
          <xdr:rowOff>171450</xdr:rowOff>
        </xdr:from>
        <xdr:to>
          <xdr:col>10</xdr:col>
          <xdr:colOff>485775</xdr:colOff>
          <xdr:row>110</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109</xdr:row>
          <xdr:rowOff>171450</xdr:rowOff>
        </xdr:from>
        <xdr:to>
          <xdr:col>7</xdr:col>
          <xdr:colOff>485775</xdr:colOff>
          <xdr:row>111</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109</xdr:row>
          <xdr:rowOff>171450</xdr:rowOff>
        </xdr:from>
        <xdr:to>
          <xdr:col>10</xdr:col>
          <xdr:colOff>485775</xdr:colOff>
          <xdr:row>111</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110</xdr:row>
          <xdr:rowOff>171450</xdr:rowOff>
        </xdr:from>
        <xdr:to>
          <xdr:col>7</xdr:col>
          <xdr:colOff>485775</xdr:colOff>
          <xdr:row>112</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110</xdr:row>
          <xdr:rowOff>171450</xdr:rowOff>
        </xdr:from>
        <xdr:to>
          <xdr:col>10</xdr:col>
          <xdr:colOff>485775</xdr:colOff>
          <xdr:row>112</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110</xdr:row>
          <xdr:rowOff>171450</xdr:rowOff>
        </xdr:from>
        <xdr:to>
          <xdr:col>7</xdr:col>
          <xdr:colOff>485775</xdr:colOff>
          <xdr:row>112</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110</xdr:row>
          <xdr:rowOff>171450</xdr:rowOff>
        </xdr:from>
        <xdr:to>
          <xdr:col>10</xdr:col>
          <xdr:colOff>485775</xdr:colOff>
          <xdr:row>112</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111</xdr:row>
          <xdr:rowOff>171450</xdr:rowOff>
        </xdr:from>
        <xdr:to>
          <xdr:col>10</xdr:col>
          <xdr:colOff>485775</xdr:colOff>
          <xdr:row>112</xdr:row>
          <xdr:rowOff>200025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B067-404E-48CD-A70F-0531EFA78B04}">
  <sheetPr codeName="Sheet1"/>
  <dimension ref="A1:S204"/>
  <sheetViews>
    <sheetView showGridLines="0" tabSelected="1" topLeftCell="A70" zoomScale="90" zoomScaleNormal="90" zoomScaleSheetLayoutView="85" workbookViewId="0">
      <selection activeCell="E37" sqref="E37"/>
    </sheetView>
  </sheetViews>
  <sheetFormatPr defaultRowHeight="15" outlineLevelCol="1" x14ac:dyDescent="0.2"/>
  <cols>
    <col min="1" max="1" width="9.140625" style="108"/>
    <col min="2" max="2" width="27.85546875" style="108" customWidth="1"/>
    <col min="3" max="3" width="23.140625" style="108" customWidth="1"/>
    <col min="4" max="4" width="13.5703125" style="108" customWidth="1"/>
    <col min="5" max="5" width="9.140625" style="108"/>
    <col min="6" max="6" width="21.140625" style="108" customWidth="1"/>
    <col min="7" max="7" width="12.5703125" style="108" customWidth="1"/>
    <col min="8" max="8" width="13.140625" style="108" customWidth="1"/>
    <col min="9" max="9" width="9.140625" style="108"/>
    <col min="10" max="10" width="18.7109375" style="108" customWidth="1"/>
    <col min="11" max="11" width="27.28515625" style="108" customWidth="1"/>
    <col min="12" max="12" width="42" style="108" customWidth="1"/>
    <col min="13" max="13" width="9.140625" style="108" hidden="1" customWidth="1" outlineLevel="1"/>
    <col min="14" max="14" width="32.42578125" style="108" hidden="1" customWidth="1" outlineLevel="1"/>
    <col min="15" max="15" width="59.7109375" style="108" hidden="1" customWidth="1" outlineLevel="1"/>
    <col min="16" max="18" width="13.140625" style="108" hidden="1" customWidth="1" outlineLevel="1"/>
    <col min="19" max="19" width="9.140625" style="108" collapsed="1"/>
    <col min="20" max="16384" width="9.140625" style="108"/>
  </cols>
  <sheetData>
    <row r="1" spans="1:15" x14ac:dyDescent="0.2">
      <c r="A1" s="1"/>
      <c r="B1" s="1"/>
      <c r="C1" s="1"/>
      <c r="D1" s="1"/>
      <c r="E1" s="1"/>
      <c r="F1" s="1"/>
      <c r="G1" s="1"/>
      <c r="H1" s="1"/>
      <c r="I1" s="1"/>
      <c r="J1" s="1"/>
      <c r="K1" s="1"/>
      <c r="L1" s="1"/>
    </row>
    <row r="2" spans="1:15" ht="72.75" customHeight="1" x14ac:dyDescent="0.2">
      <c r="A2" s="1"/>
      <c r="B2" s="1"/>
      <c r="C2" s="1"/>
      <c r="D2" s="1"/>
      <c r="E2" s="1"/>
      <c r="F2" s="1"/>
      <c r="G2" s="1"/>
      <c r="H2" s="1"/>
      <c r="I2" s="1"/>
      <c r="J2" s="1"/>
      <c r="K2" s="1"/>
      <c r="L2" s="1"/>
    </row>
    <row r="3" spans="1:15" ht="40.5" customHeight="1" x14ac:dyDescent="0.2">
      <c r="A3" s="164" t="s">
        <v>0</v>
      </c>
      <c r="B3" s="164"/>
      <c r="C3" s="164"/>
      <c r="D3" s="164"/>
      <c r="E3" s="164"/>
      <c r="F3" s="164"/>
      <c r="G3" s="164"/>
      <c r="H3" s="164"/>
      <c r="I3" s="164"/>
      <c r="J3" s="164"/>
      <c r="K3" s="164"/>
      <c r="L3" s="164"/>
    </row>
    <row r="4" spans="1:15" ht="15.75" customHeight="1" x14ac:dyDescent="0.2">
      <c r="A4" s="165" t="s">
        <v>104</v>
      </c>
      <c r="B4" s="165"/>
      <c r="C4" s="165"/>
      <c r="D4" s="165"/>
      <c r="E4" s="165"/>
      <c r="F4" s="165"/>
      <c r="G4" s="165"/>
      <c r="H4" s="165"/>
      <c r="I4" s="165"/>
      <c r="J4" s="165"/>
      <c r="K4" s="165"/>
      <c r="L4" s="165"/>
    </row>
    <row r="5" spans="1:15" x14ac:dyDescent="0.2">
      <c r="A5" s="1"/>
      <c r="B5" s="1"/>
      <c r="C5" s="1"/>
      <c r="D5" s="1"/>
      <c r="E5" s="1"/>
      <c r="F5" s="1"/>
      <c r="G5" s="1"/>
      <c r="H5" s="1"/>
      <c r="I5" s="1"/>
      <c r="J5" s="1"/>
      <c r="K5" s="1"/>
      <c r="L5" s="1"/>
    </row>
    <row r="6" spans="1:15" x14ac:dyDescent="0.2">
      <c r="A6" s="1"/>
      <c r="B6" s="21" t="s">
        <v>1</v>
      </c>
      <c r="C6" s="1"/>
      <c r="D6" s="1"/>
      <c r="E6" s="1"/>
      <c r="F6" s="1"/>
      <c r="G6" s="1"/>
      <c r="H6" s="1"/>
      <c r="I6" s="1"/>
      <c r="J6" s="1"/>
      <c r="K6" s="1"/>
      <c r="L6" s="1"/>
    </row>
    <row r="7" spans="1:15" x14ac:dyDescent="0.2">
      <c r="A7" s="1"/>
      <c r="B7" s="26" t="s">
        <v>2</v>
      </c>
      <c r="C7" s="1"/>
      <c r="D7" s="1"/>
      <c r="E7" s="1"/>
      <c r="F7" s="1"/>
      <c r="G7" s="1"/>
      <c r="H7" s="1"/>
      <c r="I7" s="1"/>
      <c r="J7" s="1"/>
      <c r="K7" s="1"/>
      <c r="L7" s="1"/>
    </row>
    <row r="8" spans="1:15" x14ac:dyDescent="0.2">
      <c r="A8" s="1"/>
      <c r="B8" s="1"/>
      <c r="C8" s="1"/>
      <c r="D8" s="1"/>
      <c r="E8" s="1"/>
      <c r="F8" s="1"/>
      <c r="G8" s="1"/>
      <c r="H8" s="1"/>
      <c r="I8" s="1"/>
      <c r="J8" s="1"/>
      <c r="K8" s="1"/>
      <c r="L8" s="1"/>
    </row>
    <row r="9" spans="1:15" x14ac:dyDescent="0.2">
      <c r="A9" s="1"/>
      <c r="B9" s="107" t="s">
        <v>3</v>
      </c>
      <c r="C9" s="1"/>
      <c r="D9" s="166"/>
      <c r="E9" s="166"/>
      <c r="F9" s="166"/>
      <c r="G9" s="166"/>
      <c r="H9" s="166"/>
      <c r="I9" s="166"/>
      <c r="J9" s="166"/>
      <c r="K9" s="1"/>
      <c r="L9" s="1"/>
      <c r="O9" s="109">
        <f>D9</f>
        <v>0</v>
      </c>
    </row>
    <row r="10" spans="1:15" x14ac:dyDescent="0.2">
      <c r="A10" s="1"/>
      <c r="B10" s="107" t="s">
        <v>4</v>
      </c>
      <c r="C10" s="1"/>
      <c r="D10" s="166"/>
      <c r="E10" s="166"/>
      <c r="F10" s="166"/>
      <c r="G10" s="166"/>
      <c r="H10" s="166"/>
      <c r="I10" s="166"/>
      <c r="J10" s="166"/>
      <c r="K10" s="1"/>
      <c r="L10" s="1"/>
    </row>
    <row r="11" spans="1:15" ht="10.5" customHeight="1" x14ac:dyDescent="0.2">
      <c r="A11" s="1"/>
      <c r="B11" s="1"/>
      <c r="C11" s="1"/>
      <c r="D11" s="1"/>
      <c r="E11" s="1"/>
      <c r="F11" s="1"/>
      <c r="G11" s="1"/>
      <c r="H11" s="1"/>
      <c r="I11" s="1"/>
      <c r="J11" s="1"/>
      <c r="K11" s="1"/>
      <c r="L11" s="1"/>
    </row>
    <row r="12" spans="1:15" ht="27" customHeight="1" x14ac:dyDescent="0.2">
      <c r="A12" s="1"/>
      <c r="B12" s="1" t="s">
        <v>5</v>
      </c>
      <c r="C12" s="1"/>
      <c r="D12" s="158"/>
      <c r="E12" s="158"/>
      <c r="F12" s="158"/>
      <c r="G12" s="158"/>
      <c r="H12" s="158"/>
      <c r="I12" s="158"/>
      <c r="J12" s="158"/>
      <c r="K12" s="1"/>
      <c r="L12" s="1"/>
    </row>
    <row r="13" spans="1:15" ht="11.25" customHeight="1" x14ac:dyDescent="0.2">
      <c r="A13" s="1"/>
      <c r="B13" s="1"/>
      <c r="C13" s="1"/>
      <c r="D13" s="1"/>
      <c r="E13" s="1"/>
      <c r="F13" s="1"/>
      <c r="G13" s="1"/>
      <c r="H13" s="1"/>
      <c r="I13" s="1"/>
      <c r="J13" s="1"/>
      <c r="K13" s="1"/>
      <c r="L13" s="1"/>
    </row>
    <row r="14" spans="1:15" ht="27" customHeight="1" x14ac:dyDescent="0.2">
      <c r="A14" s="1"/>
      <c r="B14" s="1" t="s">
        <v>6</v>
      </c>
      <c r="C14" s="1"/>
      <c r="D14" s="158"/>
      <c r="E14" s="158"/>
      <c r="F14" s="158"/>
      <c r="G14" s="158"/>
      <c r="H14" s="158"/>
      <c r="I14" s="158"/>
      <c r="J14" s="158"/>
      <c r="K14" s="1"/>
      <c r="L14" s="1"/>
    </row>
    <row r="15" spans="1:15" x14ac:dyDescent="0.2">
      <c r="A15" s="1"/>
      <c r="B15" s="1"/>
      <c r="C15" s="1"/>
      <c r="D15" s="1"/>
      <c r="E15" s="1"/>
      <c r="F15" s="1"/>
      <c r="G15" s="1"/>
      <c r="H15" s="1"/>
      <c r="I15" s="1"/>
      <c r="J15" s="1"/>
      <c r="K15" s="1"/>
      <c r="L15" s="1"/>
    </row>
    <row r="16" spans="1:15" ht="23.25" customHeight="1" x14ac:dyDescent="0.2">
      <c r="A16" s="1"/>
      <c r="B16" s="1" t="s">
        <v>7</v>
      </c>
      <c r="C16" s="1"/>
      <c r="D16" s="158"/>
      <c r="E16" s="158"/>
      <c r="F16" s="158"/>
      <c r="G16" s="1"/>
      <c r="H16" s="1"/>
      <c r="I16" s="1"/>
      <c r="J16" s="1"/>
      <c r="K16" s="1"/>
      <c r="L16" s="1"/>
      <c r="O16" s="110">
        <f>D16</f>
        <v>0</v>
      </c>
    </row>
    <row r="17" spans="1:15" x14ac:dyDescent="0.2">
      <c r="A17" s="1"/>
      <c r="B17" s="1"/>
      <c r="C17" s="1"/>
      <c r="D17" s="1"/>
      <c r="E17" s="1"/>
      <c r="F17" s="1"/>
      <c r="G17" s="1"/>
      <c r="H17" s="1"/>
      <c r="I17" s="1"/>
      <c r="J17" s="1"/>
      <c r="K17" s="1"/>
      <c r="L17" s="1"/>
    </row>
    <row r="18" spans="1:15" ht="23.25" customHeight="1" x14ac:dyDescent="0.2">
      <c r="A18" s="1"/>
      <c r="B18" s="1" t="s">
        <v>8</v>
      </c>
      <c r="C18" s="1"/>
      <c r="D18" s="158"/>
      <c r="E18" s="158"/>
      <c r="F18" s="158"/>
      <c r="G18" s="1"/>
      <c r="H18" s="1" t="s">
        <v>9</v>
      </c>
      <c r="I18" s="1"/>
      <c r="J18" s="158"/>
      <c r="K18" s="158"/>
      <c r="L18" s="1"/>
      <c r="M18" s="111"/>
    </row>
    <row r="19" spans="1:15" x14ac:dyDescent="0.2">
      <c r="A19" s="1"/>
      <c r="B19" s="1"/>
      <c r="C19" s="1"/>
      <c r="D19" s="1"/>
      <c r="E19" s="1"/>
      <c r="F19" s="1"/>
      <c r="G19" s="1"/>
      <c r="H19" s="1"/>
      <c r="I19" s="1"/>
      <c r="J19" s="1"/>
      <c r="K19" s="1"/>
      <c r="L19" s="1"/>
    </row>
    <row r="20" spans="1:15" ht="25.5" customHeight="1" x14ac:dyDescent="0.2">
      <c r="A20" s="1"/>
      <c r="B20" s="1" t="s">
        <v>10</v>
      </c>
      <c r="C20" s="1"/>
      <c r="D20" s="158"/>
      <c r="E20" s="158"/>
      <c r="F20" s="158"/>
      <c r="G20" s="1"/>
      <c r="H20" s="1"/>
      <c r="I20" s="1"/>
      <c r="J20" s="1"/>
      <c r="K20" s="1"/>
      <c r="L20" s="1"/>
    </row>
    <row r="21" spans="1:15" x14ac:dyDescent="0.2">
      <c r="A21" s="1"/>
      <c r="B21" s="1"/>
      <c r="C21" s="1"/>
      <c r="D21" s="1"/>
      <c r="E21" s="1"/>
      <c r="F21" s="1"/>
      <c r="G21" s="1"/>
      <c r="H21" s="1"/>
      <c r="I21" s="1"/>
      <c r="J21" s="1"/>
      <c r="K21" s="1"/>
      <c r="L21" s="1"/>
    </row>
    <row r="22" spans="1:15" x14ac:dyDescent="0.2">
      <c r="A22" s="1"/>
      <c r="B22" s="1"/>
      <c r="C22" s="1"/>
      <c r="D22" s="1"/>
      <c r="E22" s="1"/>
      <c r="F22" s="1"/>
      <c r="G22" s="1"/>
      <c r="H22" s="1"/>
      <c r="I22" s="1"/>
      <c r="J22" s="1"/>
      <c r="K22" s="1"/>
      <c r="L22" s="1"/>
    </row>
    <row r="23" spans="1:15" x14ac:dyDescent="0.2">
      <c r="A23" s="1"/>
      <c r="B23" s="100" t="s">
        <v>11</v>
      </c>
      <c r="C23" s="1"/>
      <c r="D23" s="1"/>
      <c r="E23" s="1"/>
      <c r="F23" s="1"/>
      <c r="G23" s="1"/>
      <c r="H23" s="1"/>
      <c r="I23" s="1"/>
      <c r="J23" s="1"/>
      <c r="K23" s="1"/>
      <c r="L23" s="1"/>
    </row>
    <row r="24" spans="1:15" x14ac:dyDescent="0.2">
      <c r="A24" s="1"/>
      <c r="B24" s="1" t="s">
        <v>2</v>
      </c>
      <c r="C24" s="1"/>
      <c r="D24" s="1"/>
      <c r="E24" s="1"/>
      <c r="F24" s="1"/>
      <c r="G24" s="1"/>
      <c r="H24" s="1"/>
      <c r="I24" s="1"/>
      <c r="J24" s="1"/>
      <c r="K24" s="1"/>
      <c r="L24" s="1"/>
    </row>
    <row r="25" spans="1:15" x14ac:dyDescent="0.2">
      <c r="A25" s="1"/>
      <c r="B25" s="1"/>
      <c r="C25" s="1"/>
      <c r="D25" s="1"/>
      <c r="E25" s="1"/>
      <c r="F25" s="1"/>
      <c r="G25" s="1"/>
      <c r="H25" s="1"/>
      <c r="I25" s="1"/>
      <c r="J25" s="1"/>
      <c r="K25" s="1"/>
      <c r="L25" s="1"/>
    </row>
    <row r="26" spans="1:15" ht="24.75" customHeight="1" x14ac:dyDescent="0.2">
      <c r="A26" s="1"/>
      <c r="B26" s="34" t="s">
        <v>19</v>
      </c>
      <c r="C26" s="33" t="s">
        <v>12</v>
      </c>
      <c r="D26" s="27" t="s">
        <v>15</v>
      </c>
      <c r="E26" s="27"/>
      <c r="F26" s="27"/>
      <c r="G26" s="27"/>
      <c r="H26" s="27"/>
      <c r="I26" s="27" t="s">
        <v>16</v>
      </c>
      <c r="J26" s="1"/>
      <c r="K26" s="1"/>
      <c r="L26" s="1"/>
    </row>
    <row r="27" spans="1:15" ht="21" customHeight="1" x14ac:dyDescent="0.2">
      <c r="A27" s="1"/>
      <c r="B27" s="3"/>
      <c r="C27" s="29" t="s">
        <v>105</v>
      </c>
      <c r="D27" s="105" t="s">
        <v>13</v>
      </c>
      <c r="E27" s="176"/>
      <c r="F27" s="176"/>
      <c r="G27" s="176"/>
      <c r="H27" s="11"/>
      <c r="I27" s="16" t="s">
        <v>17</v>
      </c>
      <c r="J27" s="177"/>
      <c r="K27" s="178"/>
      <c r="L27" s="1"/>
      <c r="O27" s="112" t="e">
        <f>DATE(RIGHT(E27,4),LEFT(E27,2),MID(E27,4,2))</f>
        <v>#VALUE!</v>
      </c>
    </row>
    <row r="28" spans="1:15" ht="16.5" customHeight="1" x14ac:dyDescent="0.2">
      <c r="A28" s="1"/>
      <c r="B28" s="3"/>
      <c r="C28" s="30" t="s">
        <v>109</v>
      </c>
      <c r="D28" s="106"/>
      <c r="E28" s="14"/>
      <c r="F28" s="14"/>
      <c r="G28" s="14"/>
      <c r="H28" s="15"/>
      <c r="I28" s="20"/>
      <c r="J28" s="14"/>
      <c r="K28" s="15"/>
      <c r="L28" s="1"/>
    </row>
    <row r="29" spans="1:15" ht="30" customHeight="1" x14ac:dyDescent="0.2">
      <c r="A29" s="1"/>
      <c r="B29" s="3"/>
      <c r="C29" s="159"/>
      <c r="D29" s="105" t="s">
        <v>14</v>
      </c>
      <c r="E29" s="176"/>
      <c r="F29" s="176"/>
      <c r="G29" s="176"/>
      <c r="H29" s="11"/>
      <c r="I29" s="16" t="s">
        <v>17</v>
      </c>
      <c r="J29" s="179"/>
      <c r="K29" s="180"/>
      <c r="L29" s="1"/>
      <c r="O29" s="112" t="e">
        <f>DATE(RIGHT(E29,4),LEFT(E29,2),MID(E29,4,2))</f>
        <v>#VALUE!</v>
      </c>
    </row>
    <row r="30" spans="1:15" ht="10.5" customHeight="1" x14ac:dyDescent="0.2">
      <c r="A30" s="1"/>
      <c r="B30" s="3"/>
      <c r="C30" s="160"/>
      <c r="D30" s="35"/>
      <c r="E30" s="14"/>
      <c r="F30" s="14"/>
      <c r="G30" s="14"/>
      <c r="H30" s="15"/>
      <c r="I30" s="20"/>
      <c r="J30" s="14"/>
      <c r="K30" s="15"/>
      <c r="L30" s="1"/>
    </row>
    <row r="31" spans="1:15" x14ac:dyDescent="0.2">
      <c r="A31" s="1"/>
      <c r="B31" s="3"/>
      <c r="C31" s="1"/>
      <c r="D31" s="1"/>
      <c r="E31" s="1"/>
      <c r="F31" s="1"/>
      <c r="G31" s="1"/>
      <c r="H31" s="1"/>
      <c r="I31" s="1"/>
      <c r="J31" s="1"/>
      <c r="K31" s="1"/>
      <c r="L31" s="1"/>
    </row>
    <row r="32" spans="1:15" x14ac:dyDescent="0.2">
      <c r="A32" s="1"/>
      <c r="B32" s="3"/>
      <c r="C32" s="161" t="s">
        <v>18</v>
      </c>
      <c r="D32" s="161"/>
      <c r="E32" s="161"/>
      <c r="F32" s="161"/>
      <c r="G32" s="161"/>
      <c r="H32" s="161"/>
      <c r="I32" s="161"/>
      <c r="J32" s="161"/>
      <c r="K32" s="161"/>
      <c r="L32" s="1"/>
    </row>
    <row r="33" spans="1:16" x14ac:dyDescent="0.2">
      <c r="A33" s="1"/>
      <c r="B33" s="3"/>
      <c r="C33" s="161"/>
      <c r="D33" s="161"/>
      <c r="E33" s="161"/>
      <c r="F33" s="161"/>
      <c r="G33" s="161"/>
      <c r="H33" s="161"/>
      <c r="I33" s="161"/>
      <c r="J33" s="161"/>
      <c r="K33" s="161"/>
      <c r="L33" s="1"/>
    </row>
    <row r="34" spans="1:16" x14ac:dyDescent="0.2">
      <c r="A34" s="1"/>
      <c r="B34" s="3"/>
      <c r="C34" s="38"/>
      <c r="D34" s="38"/>
      <c r="E34" s="38"/>
      <c r="F34" s="38"/>
      <c r="G34" s="38"/>
      <c r="H34" s="38"/>
      <c r="I34" s="38"/>
      <c r="J34" s="38"/>
      <c r="K34" s="38"/>
      <c r="L34" s="1"/>
    </row>
    <row r="35" spans="1:16" x14ac:dyDescent="0.2">
      <c r="A35" s="1"/>
      <c r="B35" s="2" t="s">
        <v>21</v>
      </c>
      <c r="C35" s="1" t="s">
        <v>20</v>
      </c>
      <c r="D35" s="1"/>
      <c r="E35" s="1"/>
      <c r="F35" s="1"/>
      <c r="G35" s="1"/>
      <c r="H35" s="1"/>
      <c r="I35" s="1"/>
      <c r="J35" s="1"/>
      <c r="K35" s="1"/>
      <c r="L35" s="1"/>
    </row>
    <row r="36" spans="1:16" x14ac:dyDescent="0.2">
      <c r="A36" s="1"/>
      <c r="B36" s="3"/>
      <c r="C36" s="1"/>
      <c r="D36" s="1"/>
      <c r="E36" s="1"/>
      <c r="F36" s="1"/>
      <c r="G36" s="1"/>
      <c r="H36" s="1"/>
      <c r="I36" s="1"/>
      <c r="J36" s="1"/>
      <c r="K36" s="1"/>
      <c r="L36" s="1"/>
    </row>
    <row r="37" spans="1:16" ht="35.25" customHeight="1" x14ac:dyDescent="0.2">
      <c r="A37" s="1"/>
      <c r="B37" s="3"/>
      <c r="C37" s="162" t="s">
        <v>22</v>
      </c>
      <c r="D37" s="162"/>
      <c r="E37" s="101" t="s">
        <v>180</v>
      </c>
      <c r="F37" s="27"/>
      <c r="G37" s="32"/>
      <c r="H37" s="32"/>
      <c r="I37" s="43"/>
      <c r="J37" s="4"/>
      <c r="K37" s="1"/>
      <c r="L37" s="1"/>
    </row>
    <row r="38" spans="1:16" ht="42" customHeight="1" x14ac:dyDescent="0.2">
      <c r="A38" s="1"/>
      <c r="B38" s="3"/>
      <c r="C38" s="5"/>
      <c r="D38" s="43" t="s">
        <v>23</v>
      </c>
      <c r="E38" s="32"/>
      <c r="F38" s="32"/>
      <c r="G38" s="32"/>
      <c r="H38" s="43"/>
      <c r="I38" s="181" t="s">
        <v>116</v>
      </c>
      <c r="J38" s="181"/>
      <c r="K38" s="47" t="s">
        <v>110</v>
      </c>
      <c r="L38" s="1"/>
      <c r="O38" s="113" t="e">
        <f>IF(P41=TRUE,"Select Hazard Grade in this drop down list",INDEX($O$39:$P$41,MATCH(TRUE,$P$39:$P$41,0),1))</f>
        <v>#N/A</v>
      </c>
      <c r="P38" s="113" t="b">
        <f>IF(OR(P39:P41)=TRUE,$N$39)</f>
        <v>0</v>
      </c>
    </row>
    <row r="39" spans="1:16" ht="36.75" customHeight="1" x14ac:dyDescent="0.2">
      <c r="A39" s="1"/>
      <c r="B39" s="3"/>
      <c r="C39" s="6" t="s">
        <v>24</v>
      </c>
      <c r="D39" s="148" t="s">
        <v>25</v>
      </c>
      <c r="E39" s="149"/>
      <c r="F39" s="149"/>
      <c r="G39" s="149"/>
      <c r="H39" s="149"/>
      <c r="I39" s="61" t="str">
        <f>IF(J39=TRUE, "Yes","No")</f>
        <v>No</v>
      </c>
      <c r="J39" s="60" t="b">
        <v>0</v>
      </c>
      <c r="K39" s="58"/>
      <c r="L39" s="1"/>
      <c r="N39" s="108" t="s">
        <v>145</v>
      </c>
      <c r="O39" s="108">
        <f>K39</f>
        <v>0</v>
      </c>
      <c r="P39" s="108" t="b">
        <f>J39</f>
        <v>0</v>
      </c>
    </row>
    <row r="40" spans="1:16" ht="87" customHeight="1" x14ac:dyDescent="0.2">
      <c r="A40" s="1"/>
      <c r="B40" s="3"/>
      <c r="C40" s="6" t="s">
        <v>24</v>
      </c>
      <c r="D40" s="148" t="s">
        <v>92</v>
      </c>
      <c r="E40" s="149"/>
      <c r="F40" s="149"/>
      <c r="G40" s="149"/>
      <c r="H40" s="149"/>
      <c r="I40" s="61" t="str">
        <f>IF(J40=TRUE, "Yes","No")</f>
        <v>No</v>
      </c>
      <c r="J40" s="60" t="b">
        <v>0</v>
      </c>
      <c r="K40" s="58"/>
      <c r="L40" s="1"/>
      <c r="N40" s="108" t="s">
        <v>145</v>
      </c>
      <c r="O40" s="108">
        <f>K40</f>
        <v>0</v>
      </c>
      <c r="P40" s="108" t="b">
        <f>J40</f>
        <v>0</v>
      </c>
    </row>
    <row r="41" spans="1:16" ht="29.25" customHeight="1" x14ac:dyDescent="0.2">
      <c r="A41" s="1"/>
      <c r="B41" s="3"/>
      <c r="C41" s="6" t="s">
        <v>24</v>
      </c>
      <c r="D41" s="202" t="s">
        <v>26</v>
      </c>
      <c r="E41" s="203"/>
      <c r="F41" s="103" t="b">
        <v>0</v>
      </c>
      <c r="G41" s="124"/>
      <c r="H41" s="124"/>
      <c r="I41" s="124"/>
      <c r="J41" s="124"/>
      <c r="K41" s="125"/>
      <c r="L41" s="1"/>
      <c r="N41" s="108" t="s">
        <v>145</v>
      </c>
      <c r="O41" s="108">
        <f>G41</f>
        <v>0</v>
      </c>
      <c r="P41" s="108" t="b">
        <f>F41</f>
        <v>0</v>
      </c>
    </row>
    <row r="42" spans="1:16" ht="107.25" customHeight="1" x14ac:dyDescent="0.2">
      <c r="A42" s="1"/>
      <c r="B42" s="3"/>
      <c r="C42" s="3"/>
      <c r="D42" s="3"/>
      <c r="E42" s="3"/>
      <c r="F42" s="3"/>
      <c r="G42" s="3"/>
      <c r="H42" s="3"/>
      <c r="I42" s="7"/>
      <c r="J42" s="7"/>
      <c r="K42" s="1"/>
      <c r="L42" s="1"/>
    </row>
    <row r="43" spans="1:16" ht="18.75" customHeight="1" x14ac:dyDescent="0.2">
      <c r="A43" s="1"/>
      <c r="B43" s="3"/>
      <c r="C43" s="3"/>
      <c r="D43" s="3"/>
      <c r="E43" s="3"/>
      <c r="F43" s="3"/>
      <c r="G43" s="3"/>
      <c r="H43" s="3"/>
      <c r="I43" s="7"/>
      <c r="J43" s="7"/>
      <c r="K43" s="1"/>
      <c r="L43" s="1"/>
    </row>
    <row r="44" spans="1:16" ht="18.75" customHeight="1" x14ac:dyDescent="0.2">
      <c r="A44" s="1"/>
      <c r="B44" s="3"/>
      <c r="C44" s="3"/>
      <c r="D44" s="3"/>
      <c r="E44" s="3"/>
      <c r="F44" s="3"/>
      <c r="G44" s="3"/>
      <c r="H44" s="3"/>
      <c r="I44" s="7"/>
      <c r="J44" s="7"/>
      <c r="K44" s="1"/>
      <c r="L44" s="1"/>
    </row>
    <row r="45" spans="1:16" ht="18.75" customHeight="1" x14ac:dyDescent="0.2">
      <c r="A45" s="1"/>
      <c r="B45" s="3"/>
      <c r="C45" s="3"/>
      <c r="D45" s="3"/>
      <c r="E45" s="3"/>
      <c r="F45" s="3"/>
      <c r="G45" s="3"/>
      <c r="H45" s="3"/>
      <c r="I45" s="7"/>
      <c r="J45" s="7"/>
      <c r="K45" s="1"/>
      <c r="L45" s="1"/>
    </row>
    <row r="46" spans="1:16" ht="27" customHeight="1" x14ac:dyDescent="0.2">
      <c r="A46" s="1"/>
      <c r="B46" s="3"/>
      <c r="C46" s="1"/>
      <c r="D46" s="1"/>
      <c r="E46" s="1"/>
      <c r="F46" s="1"/>
      <c r="G46" s="1"/>
      <c r="H46" s="1"/>
      <c r="I46" s="1"/>
      <c r="J46" s="1"/>
      <c r="K46" s="1"/>
      <c r="L46" s="1"/>
    </row>
    <row r="47" spans="1:16" ht="27" customHeight="1" x14ac:dyDescent="0.2">
      <c r="A47" s="1"/>
      <c r="B47" s="3"/>
      <c r="C47" s="1"/>
      <c r="D47" s="1"/>
      <c r="E47" s="1"/>
      <c r="F47" s="1"/>
      <c r="G47" s="1"/>
      <c r="H47" s="1"/>
      <c r="I47" s="1"/>
      <c r="J47" s="1"/>
      <c r="K47" s="1"/>
      <c r="L47" s="1"/>
    </row>
    <row r="48" spans="1:16" ht="27" customHeight="1" x14ac:dyDescent="0.2">
      <c r="A48" s="1"/>
      <c r="B48" s="3"/>
      <c r="C48" s="1"/>
      <c r="D48" s="1"/>
      <c r="E48" s="1"/>
      <c r="F48" s="1"/>
      <c r="G48" s="1"/>
      <c r="H48" s="1"/>
      <c r="I48" s="1"/>
      <c r="J48" s="1"/>
      <c r="K48" s="1"/>
      <c r="L48" s="1"/>
      <c r="O48" s="113" t="e">
        <f>INDEX($O$49:$P$52,MATCH(TRUE,$P$49:$P$52,0),1)</f>
        <v>#N/A</v>
      </c>
      <c r="P48" s="113" t="b">
        <f>IF(OR(P49:P52)=TRUE,$N$49)</f>
        <v>0</v>
      </c>
    </row>
    <row r="49" spans="1:16" ht="51.75" customHeight="1" x14ac:dyDescent="0.2">
      <c r="A49" s="1"/>
      <c r="B49" s="3"/>
      <c r="C49" s="6" t="s">
        <v>12</v>
      </c>
      <c r="D49" s="148" t="s">
        <v>27</v>
      </c>
      <c r="E49" s="149"/>
      <c r="F49" s="149"/>
      <c r="G49" s="149"/>
      <c r="H49" s="149"/>
      <c r="I49" s="150"/>
      <c r="J49" s="61" t="str">
        <f>IF(K49=TRUE, "Yes","No")</f>
        <v>No</v>
      </c>
      <c r="K49" s="60" t="b">
        <v>0</v>
      </c>
      <c r="L49" s="1"/>
      <c r="N49" s="108" t="s">
        <v>141</v>
      </c>
      <c r="O49" s="108" t="s">
        <v>144</v>
      </c>
      <c r="P49" s="108" t="b">
        <f>K49</f>
        <v>0</v>
      </c>
    </row>
    <row r="50" spans="1:16" ht="90" customHeight="1" x14ac:dyDescent="0.2">
      <c r="A50" s="1"/>
      <c r="B50" s="3"/>
      <c r="C50" s="6" t="s">
        <v>12</v>
      </c>
      <c r="D50" s="148" t="s">
        <v>28</v>
      </c>
      <c r="E50" s="149"/>
      <c r="F50" s="149"/>
      <c r="G50" s="149"/>
      <c r="H50" s="149"/>
      <c r="I50" s="150"/>
      <c r="J50" s="61" t="str">
        <f>IF(K50=TRUE, "Yes","No")</f>
        <v>No</v>
      </c>
      <c r="K50" s="60" t="b">
        <v>0</v>
      </c>
      <c r="L50" s="1"/>
      <c r="N50" s="108" t="s">
        <v>141</v>
      </c>
      <c r="O50" s="108" t="s">
        <v>142</v>
      </c>
      <c r="P50" s="108" t="b">
        <f>K50</f>
        <v>0</v>
      </c>
    </row>
    <row r="51" spans="1:16" ht="51.75" customHeight="1" x14ac:dyDescent="0.2">
      <c r="A51" s="1"/>
      <c r="B51" s="3"/>
      <c r="C51" s="8" t="s">
        <v>12</v>
      </c>
      <c r="D51" s="148" t="s">
        <v>29</v>
      </c>
      <c r="E51" s="149"/>
      <c r="F51" s="149"/>
      <c r="G51" s="149"/>
      <c r="H51" s="149"/>
      <c r="I51" s="150"/>
      <c r="J51" s="61" t="str">
        <f>IF(K51=TRUE, "Yes","No")</f>
        <v>No</v>
      </c>
      <c r="K51" s="60" t="b">
        <v>0</v>
      </c>
      <c r="L51" s="1"/>
      <c r="N51" s="108" t="s">
        <v>141</v>
      </c>
      <c r="O51" s="108" t="s">
        <v>143</v>
      </c>
      <c r="P51" s="108" t="b">
        <f>K51</f>
        <v>0</v>
      </c>
    </row>
    <row r="52" spans="1:16" ht="64.5" customHeight="1" x14ac:dyDescent="0.2">
      <c r="A52" s="1"/>
      <c r="B52" s="3"/>
      <c r="C52" s="9" t="s">
        <v>30</v>
      </c>
      <c r="D52" s="148" t="s">
        <v>31</v>
      </c>
      <c r="E52" s="149"/>
      <c r="F52" s="149"/>
      <c r="G52" s="149"/>
      <c r="H52" s="149"/>
      <c r="I52" s="150"/>
      <c r="J52" s="61" t="str">
        <f>IF(K52=TRUE, "Yes","No")</f>
        <v>No</v>
      </c>
      <c r="K52" s="60" t="b">
        <v>0</v>
      </c>
      <c r="L52" s="1"/>
      <c r="N52" s="108" t="s">
        <v>141</v>
      </c>
      <c r="P52" s="108" t="b">
        <f>K52</f>
        <v>0</v>
      </c>
    </row>
    <row r="53" spans="1:16" ht="30" customHeight="1" x14ac:dyDescent="0.2">
      <c r="A53" s="1"/>
      <c r="B53" s="3"/>
      <c r="C53" s="144" t="s">
        <v>32</v>
      </c>
      <c r="D53" s="145"/>
      <c r="E53" s="198"/>
      <c r="F53" s="198"/>
      <c r="G53" s="198"/>
      <c r="H53" s="198"/>
      <c r="I53" s="198"/>
      <c r="J53" s="198"/>
      <c r="K53" s="199"/>
      <c r="L53" s="1"/>
    </row>
    <row r="54" spans="1:16" x14ac:dyDescent="0.2">
      <c r="A54" s="1"/>
      <c r="B54" s="3"/>
      <c r="C54" s="12" t="s">
        <v>33</v>
      </c>
      <c r="D54" s="13"/>
      <c r="E54" s="13"/>
      <c r="F54" s="13"/>
      <c r="G54" s="13"/>
      <c r="H54" s="13"/>
      <c r="I54" s="13"/>
      <c r="J54" s="13"/>
      <c r="K54" s="42"/>
      <c r="L54" s="1"/>
    </row>
    <row r="55" spans="1:16" ht="25.5" customHeight="1" x14ac:dyDescent="0.2">
      <c r="A55" s="1"/>
      <c r="B55" s="3"/>
      <c r="C55" s="183" t="s">
        <v>34</v>
      </c>
      <c r="D55" s="184"/>
      <c r="E55" s="184"/>
      <c r="F55" s="184"/>
      <c r="G55" s="184"/>
      <c r="H55" s="184"/>
      <c r="I55" s="184"/>
      <c r="J55" s="184"/>
      <c r="K55" s="185"/>
      <c r="L55" s="1"/>
    </row>
    <row r="56" spans="1:16" ht="15" customHeight="1" x14ac:dyDescent="0.2">
      <c r="A56" s="1"/>
      <c r="B56" s="3"/>
      <c r="C56" s="186" t="s">
        <v>35</v>
      </c>
      <c r="D56" s="187"/>
      <c r="E56" s="187"/>
      <c r="F56" s="187"/>
      <c r="G56" s="187"/>
      <c r="H56" s="187"/>
      <c r="I56" s="187"/>
      <c r="J56" s="187"/>
      <c r="K56" s="188"/>
      <c r="L56" s="1"/>
    </row>
    <row r="57" spans="1:16" x14ac:dyDescent="0.2">
      <c r="A57" s="1"/>
      <c r="B57" s="3"/>
      <c r="C57" s="189"/>
      <c r="D57" s="190"/>
      <c r="E57" s="190"/>
      <c r="F57" s="190"/>
      <c r="G57" s="190"/>
      <c r="H57" s="190"/>
      <c r="I57" s="190"/>
      <c r="J57" s="190"/>
      <c r="K57" s="191"/>
      <c r="L57" s="1"/>
    </row>
    <row r="58" spans="1:16" x14ac:dyDescent="0.2">
      <c r="A58" s="1"/>
      <c r="B58" s="3"/>
      <c r="C58" s="189"/>
      <c r="D58" s="190"/>
      <c r="E58" s="190"/>
      <c r="F58" s="190"/>
      <c r="G58" s="190"/>
      <c r="H58" s="190"/>
      <c r="I58" s="190"/>
      <c r="J58" s="190"/>
      <c r="K58" s="191"/>
      <c r="L58" s="1"/>
    </row>
    <row r="59" spans="1:16" x14ac:dyDescent="0.2">
      <c r="A59" s="1"/>
      <c r="B59" s="3"/>
      <c r="C59" s="192"/>
      <c r="D59" s="193"/>
      <c r="E59" s="193"/>
      <c r="F59" s="193"/>
      <c r="G59" s="193"/>
      <c r="H59" s="193"/>
      <c r="I59" s="193"/>
      <c r="J59" s="193"/>
      <c r="K59" s="194"/>
      <c r="L59" s="1"/>
    </row>
    <row r="60" spans="1:16" x14ac:dyDescent="0.2">
      <c r="A60" s="1"/>
      <c r="B60" s="3"/>
      <c r="C60" s="1"/>
      <c r="D60" s="1"/>
      <c r="E60" s="1"/>
      <c r="F60" s="1"/>
      <c r="G60" s="1"/>
      <c r="H60" s="1"/>
      <c r="I60" s="1"/>
      <c r="J60" s="1"/>
      <c r="K60" s="1"/>
      <c r="L60" s="1"/>
    </row>
    <row r="61" spans="1:16" x14ac:dyDescent="0.2">
      <c r="A61" s="1"/>
      <c r="B61" s="2" t="s">
        <v>37</v>
      </c>
      <c r="C61" s="1" t="s">
        <v>36</v>
      </c>
      <c r="D61" s="1"/>
      <c r="E61" s="1"/>
      <c r="F61" s="1"/>
      <c r="G61" s="1"/>
      <c r="H61" s="1"/>
      <c r="I61" s="1"/>
      <c r="J61" s="1"/>
      <c r="K61" s="1"/>
      <c r="L61" s="1"/>
    </row>
    <row r="62" spans="1:16" x14ac:dyDescent="0.2">
      <c r="A62" s="1"/>
      <c r="B62" s="1"/>
      <c r="C62" s="16"/>
      <c r="D62" s="10"/>
      <c r="E62" s="10"/>
      <c r="F62" s="10"/>
      <c r="G62" s="10"/>
      <c r="H62" s="10"/>
      <c r="I62" s="10"/>
      <c r="J62" s="10"/>
      <c r="K62" s="11"/>
      <c r="L62" s="1"/>
    </row>
    <row r="63" spans="1:16" x14ac:dyDescent="0.2">
      <c r="A63" s="1"/>
      <c r="B63" s="1"/>
      <c r="C63" s="17"/>
      <c r="D63" s="18"/>
      <c r="E63" s="18"/>
      <c r="F63" s="18"/>
      <c r="G63" s="18"/>
      <c r="H63" s="18"/>
      <c r="I63" s="18"/>
      <c r="J63" s="18"/>
      <c r="K63" s="19"/>
      <c r="L63" s="1"/>
    </row>
    <row r="64" spans="1:16" x14ac:dyDescent="0.2">
      <c r="A64" s="1"/>
      <c r="B64" s="1"/>
      <c r="C64" s="20"/>
      <c r="D64" s="14"/>
      <c r="E64" s="14"/>
      <c r="F64" s="14"/>
      <c r="G64" s="14"/>
      <c r="H64" s="14"/>
      <c r="I64" s="14"/>
      <c r="J64" s="14"/>
      <c r="K64" s="15"/>
      <c r="L64" s="1"/>
    </row>
    <row r="65" spans="1:18" x14ac:dyDescent="0.2">
      <c r="A65" s="1"/>
      <c r="B65" s="1"/>
      <c r="C65" s="1"/>
      <c r="D65" s="1"/>
      <c r="E65" s="1"/>
      <c r="F65" s="1"/>
      <c r="G65" s="1"/>
      <c r="H65" s="1"/>
      <c r="I65" s="1"/>
      <c r="J65" s="1"/>
      <c r="K65" s="1"/>
      <c r="L65" s="1"/>
    </row>
    <row r="66" spans="1:18" ht="30" x14ac:dyDescent="0.2">
      <c r="A66" s="1"/>
      <c r="B66" s="1"/>
      <c r="C66" s="39" t="s">
        <v>38</v>
      </c>
      <c r="D66" s="61" t="str">
        <f>IF(E66=TRUE, "Yes","No")</f>
        <v>Yes</v>
      </c>
      <c r="E66" s="60" t="b">
        <v>1</v>
      </c>
      <c r="F66" s="39"/>
      <c r="G66" s="59" t="s">
        <v>111</v>
      </c>
      <c r="H66" s="36"/>
      <c r="I66" s="36"/>
      <c r="J66" s="36"/>
      <c r="K66" s="37"/>
      <c r="L66" s="1"/>
    </row>
    <row r="67" spans="1:18" x14ac:dyDescent="0.2">
      <c r="A67" s="1"/>
      <c r="B67" s="1"/>
      <c r="C67" s="16"/>
      <c r="D67" s="10"/>
      <c r="E67" s="10"/>
      <c r="F67" s="10"/>
      <c r="G67" s="10"/>
      <c r="H67" s="10"/>
      <c r="I67" s="10"/>
      <c r="J67" s="10"/>
      <c r="K67" s="11"/>
      <c r="L67" s="1"/>
    </row>
    <row r="68" spans="1:18" x14ac:dyDescent="0.2">
      <c r="A68" s="1"/>
      <c r="B68" s="1"/>
      <c r="C68" s="17"/>
      <c r="D68" s="18"/>
      <c r="E68" s="18"/>
      <c r="F68" s="18"/>
      <c r="G68" s="18"/>
      <c r="H68" s="18"/>
      <c r="I68" s="18"/>
      <c r="J68" s="18"/>
      <c r="K68" s="19"/>
      <c r="L68" s="1"/>
    </row>
    <row r="69" spans="1:18" x14ac:dyDescent="0.2">
      <c r="A69" s="1"/>
      <c r="B69" s="1"/>
      <c r="C69" s="20"/>
      <c r="D69" s="14"/>
      <c r="E69" s="14"/>
      <c r="F69" s="14"/>
      <c r="G69" s="14"/>
      <c r="H69" s="14"/>
      <c r="I69" s="14"/>
      <c r="J69" s="14"/>
      <c r="K69" s="15"/>
      <c r="L69" s="1"/>
    </row>
    <row r="70" spans="1:18" x14ac:dyDescent="0.2">
      <c r="A70" s="1"/>
      <c r="B70" s="1"/>
      <c r="C70" s="1"/>
      <c r="D70" s="1"/>
      <c r="E70" s="1"/>
      <c r="F70" s="1"/>
      <c r="G70" s="1"/>
      <c r="H70" s="1"/>
      <c r="I70" s="1"/>
      <c r="J70" s="1"/>
      <c r="K70" s="1"/>
      <c r="L70" s="1"/>
    </row>
    <row r="71" spans="1:18" x14ac:dyDescent="0.2">
      <c r="A71" s="1"/>
      <c r="B71" s="1"/>
      <c r="C71" s="1"/>
      <c r="D71" s="1"/>
      <c r="E71" s="1"/>
      <c r="F71" s="1"/>
      <c r="G71" s="1"/>
      <c r="H71" s="1"/>
      <c r="I71" s="1"/>
      <c r="J71" s="1"/>
      <c r="K71" s="1"/>
      <c r="L71" s="1"/>
    </row>
    <row r="72" spans="1:18" x14ac:dyDescent="0.2">
      <c r="A72" s="1"/>
      <c r="B72" s="21" t="s">
        <v>39</v>
      </c>
      <c r="C72" s="1"/>
      <c r="D72" s="1"/>
      <c r="E72" s="1"/>
      <c r="F72" s="1"/>
      <c r="G72" s="1"/>
      <c r="H72" s="1"/>
      <c r="I72" s="1"/>
      <c r="J72" s="1"/>
      <c r="K72" s="1"/>
      <c r="L72" s="1"/>
    </row>
    <row r="73" spans="1:18" x14ac:dyDescent="0.2">
      <c r="A73" s="1"/>
      <c r="B73" s="1"/>
      <c r="C73" s="1"/>
      <c r="D73" s="1"/>
      <c r="E73" s="1"/>
      <c r="F73" s="1"/>
      <c r="G73" s="1"/>
      <c r="H73" s="1"/>
      <c r="I73" s="1"/>
      <c r="J73" s="1"/>
      <c r="K73" s="1"/>
      <c r="L73" s="1"/>
    </row>
    <row r="74" spans="1:18" ht="51" customHeight="1" x14ac:dyDescent="0.2">
      <c r="A74" s="1"/>
      <c r="B74" s="1"/>
      <c r="C74" s="195" t="s">
        <v>40</v>
      </c>
      <c r="D74" s="195"/>
      <c r="E74" s="195"/>
      <c r="F74" s="195"/>
      <c r="G74" s="195"/>
      <c r="H74" s="195"/>
      <c r="I74" s="195"/>
      <c r="J74" s="195"/>
      <c r="K74" s="195"/>
      <c r="L74" s="1"/>
    </row>
    <row r="75" spans="1:18" x14ac:dyDescent="0.2">
      <c r="A75" s="1"/>
      <c r="B75" s="1"/>
      <c r="C75" s="22"/>
      <c r="D75" s="1"/>
      <c r="E75" s="1"/>
      <c r="F75" s="1"/>
      <c r="G75" s="1"/>
      <c r="H75" s="1"/>
      <c r="I75" s="1"/>
      <c r="J75" s="1"/>
      <c r="K75" s="1"/>
      <c r="L75" s="1"/>
    </row>
    <row r="76" spans="1:18" ht="30" customHeight="1" x14ac:dyDescent="0.2">
      <c r="A76" s="1"/>
      <c r="B76" s="1"/>
      <c r="C76" s="162" t="s">
        <v>93</v>
      </c>
      <c r="D76" s="162"/>
      <c r="E76" s="162"/>
      <c r="F76" s="162"/>
      <c r="G76" s="162"/>
      <c r="H76" s="162"/>
      <c r="I76" s="162"/>
      <c r="J76" s="162"/>
      <c r="K76" s="1"/>
      <c r="L76" s="1"/>
    </row>
    <row r="77" spans="1:18" ht="38.25" customHeight="1" x14ac:dyDescent="0.2">
      <c r="A77" s="1"/>
      <c r="B77" s="1"/>
      <c r="C77" s="197" t="s">
        <v>41</v>
      </c>
      <c r="D77" s="197"/>
      <c r="E77" s="197"/>
      <c r="F77" s="197"/>
      <c r="G77" s="197"/>
      <c r="H77" s="197"/>
      <c r="I77" s="197"/>
      <c r="J77" s="197"/>
      <c r="K77" s="1"/>
      <c r="L77" s="1"/>
      <c r="Q77" s="108" t="s">
        <v>147</v>
      </c>
    </row>
    <row r="78" spans="1:18" ht="28.5" customHeight="1" x14ac:dyDescent="0.2">
      <c r="A78" s="1"/>
      <c r="B78" s="1"/>
      <c r="C78" s="23" t="s">
        <v>42</v>
      </c>
      <c r="D78" s="1"/>
      <c r="E78" s="23"/>
      <c r="F78" s="182" t="s">
        <v>43</v>
      </c>
      <c r="G78" s="182"/>
      <c r="H78" s="196" t="s">
        <v>44</v>
      </c>
      <c r="I78" s="196"/>
      <c r="J78" s="196"/>
      <c r="K78" s="102" t="s">
        <v>45</v>
      </c>
      <c r="L78" s="1"/>
      <c r="O78" s="113" t="e">
        <f>INDEX($O$79:$P$87,MATCH(TRUE,$P$79:$P$87,0),1)</f>
        <v>#N/A</v>
      </c>
      <c r="P78" s="113" t="b">
        <f>IF(OR(P79:P85)=TRUE,$N$79)</f>
        <v>0</v>
      </c>
      <c r="Q78" s="114" t="e">
        <f>INDEX($O$79:$Q$87,MATCH(TRUE,$P$79:$P$87,0),3)</f>
        <v>#N/A</v>
      </c>
    </row>
    <row r="79" spans="1:18" ht="15.75" customHeight="1" x14ac:dyDescent="0.2">
      <c r="A79" s="1"/>
      <c r="B79" s="1"/>
      <c r="C79" s="129" t="s">
        <v>46</v>
      </c>
      <c r="D79" s="130"/>
      <c r="E79" s="131"/>
      <c r="F79" s="62" t="str">
        <f t="shared" ref="F79:F85" si="0">IF(G79=TRUE, "Yes","No")</f>
        <v>No</v>
      </c>
      <c r="G79" s="60" t="b">
        <v>0</v>
      </c>
      <c r="H79" s="123"/>
      <c r="I79" s="124"/>
      <c r="J79" s="125"/>
      <c r="K79" s="57"/>
      <c r="L79" s="1"/>
      <c r="N79" s="108" t="s">
        <v>145</v>
      </c>
      <c r="O79" s="108" t="str">
        <f>IF($K$40="NON-CONTACTICEHOCKEY","Sport Leagues or Teams - Non-Contact Hockey","Sport Leagues or Teams - Other than Non-Contact Hockey")</f>
        <v>Sport Leagues or Teams - Other than Non-Contact Hockey</v>
      </c>
      <c r="P79" s="108" t="b">
        <f>G79</f>
        <v>0</v>
      </c>
      <c r="Q79" s="108">
        <f>IF(K79="",H79/25,K79)</f>
        <v>0</v>
      </c>
      <c r="R79" s="108" t="s">
        <v>149</v>
      </c>
    </row>
    <row r="80" spans="1:18" ht="15.75" customHeight="1" x14ac:dyDescent="0.2">
      <c r="A80" s="1"/>
      <c r="B80" s="1"/>
      <c r="C80" s="129" t="s">
        <v>47</v>
      </c>
      <c r="D80" s="130"/>
      <c r="E80" s="131"/>
      <c r="F80" s="62" t="str">
        <f t="shared" si="0"/>
        <v>No</v>
      </c>
      <c r="G80" s="60" t="b">
        <v>0</v>
      </c>
      <c r="H80" s="123"/>
      <c r="I80" s="124"/>
      <c r="J80" s="125"/>
      <c r="K80" s="57"/>
      <c r="L80" s="1"/>
      <c r="N80" s="108" t="s">
        <v>145</v>
      </c>
      <c r="O80" s="108" t="str">
        <f>IF($K$40="NON-CONTACTICEHOCKEY","Tournaments - Non-Contact Hockey","Tournaments - Other than Non-Contact Hockey")</f>
        <v>Tournaments - Other than Non-Contact Hockey</v>
      </c>
      <c r="P80" s="108" t="b">
        <f>G80</f>
        <v>0</v>
      </c>
      <c r="Q80" s="108">
        <f t="shared" ref="Q80" si="1">IF(K80="",H80/25,K80)</f>
        <v>0</v>
      </c>
      <c r="R80" s="108" t="s">
        <v>149</v>
      </c>
    </row>
    <row r="81" spans="1:18" ht="15.75" customHeight="1" x14ac:dyDescent="0.2">
      <c r="A81" s="1"/>
      <c r="B81" s="1"/>
      <c r="C81" s="129" t="s">
        <v>48</v>
      </c>
      <c r="D81" s="130"/>
      <c r="E81" s="131"/>
      <c r="F81" s="62" t="str">
        <f t="shared" si="0"/>
        <v>No</v>
      </c>
      <c r="G81" s="60" t="b">
        <v>0</v>
      </c>
      <c r="H81" s="123"/>
      <c r="I81" s="124"/>
      <c r="J81" s="125"/>
      <c r="K81" s="57"/>
      <c r="L81" s="1"/>
      <c r="N81" s="108" t="s">
        <v>145</v>
      </c>
      <c r="O81" s="108" t="str">
        <f>IF($K$40="NON-CONTACTICEHOCKEY","Adult Pick up - Non-Contact Hockey","Adult Pick up - Other than Non-Contact Hockey")</f>
        <v>Adult Pick up - Other than Non-Contact Hockey</v>
      </c>
      <c r="P81" s="108" t="b">
        <f>G81</f>
        <v>0</v>
      </c>
      <c r="Q81" s="108">
        <f>H81</f>
        <v>0</v>
      </c>
      <c r="R81" s="108" t="s">
        <v>150</v>
      </c>
    </row>
    <row r="82" spans="1:18" ht="15.75" customHeight="1" x14ac:dyDescent="0.2">
      <c r="A82" s="1"/>
      <c r="B82" s="1"/>
      <c r="C82" s="129" t="s">
        <v>148</v>
      </c>
      <c r="D82" s="130"/>
      <c r="E82" s="131"/>
      <c r="F82" s="62" t="str">
        <f t="shared" si="0"/>
        <v>No</v>
      </c>
      <c r="G82" s="60" t="b">
        <v>0</v>
      </c>
      <c r="H82" s="123"/>
      <c r="I82" s="124"/>
      <c r="J82" s="125"/>
      <c r="K82" s="57"/>
      <c r="L82" s="1"/>
      <c r="N82" s="108" t="s">
        <v>145</v>
      </c>
      <c r="O82" s="108" t="str">
        <f>IF($K$40="NON-CONTACTICEHOCKEY","Sport Related Day Camp - Hockey","Sport Related Day Camp -Other than Non-Contact Hockey")</f>
        <v>Sport Related Day Camp -Other than Non-Contact Hockey</v>
      </c>
      <c r="P82" s="108" t="b">
        <f>G82</f>
        <v>0</v>
      </c>
      <c r="Q82" s="108">
        <f>H82</f>
        <v>0</v>
      </c>
      <c r="R82" s="108" t="s">
        <v>150</v>
      </c>
    </row>
    <row r="83" spans="1:18" ht="15.75" customHeight="1" x14ac:dyDescent="0.2">
      <c r="A83" s="1"/>
      <c r="B83" s="1"/>
      <c r="C83" s="123"/>
      <c r="D83" s="124"/>
      <c r="E83" s="125"/>
      <c r="F83" s="62" t="str">
        <f t="shared" si="0"/>
        <v>No</v>
      </c>
      <c r="G83" s="60" t="b">
        <v>0</v>
      </c>
      <c r="H83" s="123"/>
      <c r="I83" s="124"/>
      <c r="J83" s="125"/>
      <c r="K83" s="57"/>
      <c r="L83" s="1"/>
      <c r="N83" s="108" t="s">
        <v>145</v>
      </c>
      <c r="P83" s="108" t="b">
        <f>IF(C83="",FALSE,TRUE)</f>
        <v>0</v>
      </c>
      <c r="Q83" s="108">
        <f t="shared" ref="Q83:Q85" si="2">H83</f>
        <v>0</v>
      </c>
      <c r="R83" s="108" t="s">
        <v>150</v>
      </c>
    </row>
    <row r="84" spans="1:18" ht="15.75" customHeight="1" x14ac:dyDescent="0.2">
      <c r="A84" s="1"/>
      <c r="B84" s="1"/>
      <c r="C84" s="126"/>
      <c r="D84" s="127"/>
      <c r="E84" s="128"/>
      <c r="F84" s="62" t="str">
        <f t="shared" si="0"/>
        <v>No</v>
      </c>
      <c r="G84" s="60" t="b">
        <v>0</v>
      </c>
      <c r="H84" s="123"/>
      <c r="I84" s="124"/>
      <c r="J84" s="125"/>
      <c r="K84" s="57"/>
      <c r="L84" s="1"/>
      <c r="N84" s="108" t="s">
        <v>145</v>
      </c>
      <c r="P84" s="108" t="b">
        <f>IF(C84="",FALSE,TRUE)</f>
        <v>0</v>
      </c>
      <c r="Q84" s="108">
        <f t="shared" si="2"/>
        <v>0</v>
      </c>
      <c r="R84" s="108" t="s">
        <v>150</v>
      </c>
    </row>
    <row r="85" spans="1:18" x14ac:dyDescent="0.2">
      <c r="A85" s="1"/>
      <c r="B85" s="1"/>
      <c r="C85" s="126"/>
      <c r="D85" s="127"/>
      <c r="E85" s="128"/>
      <c r="F85" s="62" t="str">
        <f t="shared" si="0"/>
        <v>No</v>
      </c>
      <c r="G85" s="60" t="b">
        <v>0</v>
      </c>
      <c r="H85" s="123"/>
      <c r="I85" s="124"/>
      <c r="J85" s="125"/>
      <c r="K85" s="57"/>
      <c r="L85" s="1"/>
      <c r="N85" s="108" t="s">
        <v>145</v>
      </c>
      <c r="P85" s="108" t="b">
        <f>IF(C85="",FALSE,TRUE)</f>
        <v>0</v>
      </c>
      <c r="Q85" s="108">
        <f t="shared" si="2"/>
        <v>0</v>
      </c>
      <c r="R85" s="108" t="s">
        <v>150</v>
      </c>
    </row>
    <row r="86" spans="1:18" x14ac:dyDescent="0.2">
      <c r="A86" s="1"/>
      <c r="B86" s="1"/>
      <c r="C86" s="126"/>
      <c r="D86" s="127"/>
      <c r="E86" s="128"/>
      <c r="F86" s="39"/>
      <c r="G86" s="40"/>
      <c r="H86" s="123"/>
      <c r="I86" s="124"/>
      <c r="J86" s="125"/>
      <c r="K86" s="57"/>
      <c r="L86" s="1"/>
      <c r="N86" s="108" t="s">
        <v>145</v>
      </c>
    </row>
    <row r="87" spans="1:18" x14ac:dyDescent="0.2">
      <c r="A87" s="1"/>
      <c r="B87" s="1"/>
      <c r="C87" s="126"/>
      <c r="D87" s="127"/>
      <c r="E87" s="128"/>
      <c r="F87" s="64"/>
      <c r="G87" s="65"/>
      <c r="H87" s="123"/>
      <c r="I87" s="124"/>
      <c r="J87" s="125"/>
      <c r="K87" s="57"/>
      <c r="L87" s="1"/>
      <c r="N87" s="108" t="s">
        <v>145</v>
      </c>
    </row>
    <row r="88" spans="1:18" x14ac:dyDescent="0.2">
      <c r="A88" s="1"/>
      <c r="B88" s="1"/>
      <c r="C88" s="126"/>
      <c r="D88" s="127"/>
      <c r="E88" s="128"/>
      <c r="F88" s="64"/>
      <c r="G88" s="65"/>
      <c r="H88" s="123"/>
      <c r="I88" s="124"/>
      <c r="J88" s="125"/>
      <c r="K88" s="57"/>
      <c r="L88" s="1"/>
    </row>
    <row r="89" spans="1:18" ht="15.75" customHeight="1" x14ac:dyDescent="0.2">
      <c r="A89" s="1"/>
      <c r="B89" s="1"/>
      <c r="C89" s="129" t="s">
        <v>94</v>
      </c>
      <c r="D89" s="130"/>
      <c r="E89" s="130"/>
      <c r="F89" s="130"/>
      <c r="G89" s="130"/>
      <c r="H89" s="130"/>
      <c r="I89" s="130"/>
      <c r="J89" s="130"/>
      <c r="K89" s="131"/>
      <c r="L89" s="1"/>
    </row>
    <row r="90" spans="1:18" ht="15.75" customHeight="1" x14ac:dyDescent="0.2">
      <c r="A90" s="1"/>
      <c r="B90" s="1"/>
      <c r="C90" s="8" t="s">
        <v>95</v>
      </c>
      <c r="D90" s="200"/>
      <c r="E90" s="201"/>
      <c r="F90" s="44" t="s">
        <v>96</v>
      </c>
      <c r="G90" s="200"/>
      <c r="H90" s="201"/>
      <c r="I90" s="132" t="s">
        <v>97</v>
      </c>
      <c r="J90" s="133"/>
      <c r="K90" s="46"/>
      <c r="L90" s="1"/>
    </row>
    <row r="91" spans="1:18" ht="15.75" customHeight="1" x14ac:dyDescent="0.2">
      <c r="A91" s="1"/>
      <c r="B91" s="1"/>
      <c r="C91" s="23"/>
      <c r="D91" s="23"/>
      <c r="E91" s="23"/>
      <c r="F91" s="23"/>
      <c r="G91" s="1"/>
      <c r="H91" s="23"/>
      <c r="I91" s="23"/>
      <c r="J91" s="1"/>
      <c r="K91" s="1"/>
      <c r="L91" s="1"/>
    </row>
    <row r="92" spans="1:18" ht="66" customHeight="1" x14ac:dyDescent="0.2">
      <c r="A92" s="1"/>
      <c r="B92" s="1"/>
      <c r="C92" s="23"/>
      <c r="D92" s="23"/>
      <c r="E92" s="23"/>
      <c r="F92" s="23"/>
      <c r="G92" s="1"/>
      <c r="H92" s="23"/>
      <c r="I92" s="23"/>
      <c r="J92" s="1"/>
      <c r="K92" s="1"/>
      <c r="L92" s="1"/>
    </row>
    <row r="93" spans="1:18" ht="15.75" customHeight="1" x14ac:dyDescent="0.2">
      <c r="A93" s="1"/>
      <c r="B93" s="1"/>
      <c r="C93" s="23"/>
      <c r="D93" s="23"/>
      <c r="E93" s="23"/>
      <c r="F93" s="23"/>
      <c r="G93" s="1"/>
      <c r="H93" s="23"/>
      <c r="I93" s="23"/>
      <c r="J93" s="1"/>
      <c r="K93" s="1"/>
      <c r="L93" s="1"/>
    </row>
    <row r="94" spans="1:18" ht="15.75" customHeight="1" x14ac:dyDescent="0.2">
      <c r="A94" s="1"/>
      <c r="B94" s="1"/>
      <c r="C94" s="23"/>
      <c r="D94" s="23"/>
      <c r="E94" s="23"/>
      <c r="F94" s="23"/>
      <c r="G94" s="1"/>
      <c r="H94" s="23"/>
      <c r="I94" s="23"/>
      <c r="J94" s="1"/>
      <c r="K94" s="1"/>
      <c r="L94" s="1"/>
    </row>
    <row r="95" spans="1:18" x14ac:dyDescent="0.2">
      <c r="A95" s="1"/>
      <c r="B95" s="1"/>
      <c r="C95" s="1"/>
      <c r="D95" s="1"/>
      <c r="E95" s="1"/>
      <c r="F95" s="1"/>
      <c r="G95" s="1"/>
      <c r="H95" s="1"/>
      <c r="I95" s="1"/>
      <c r="J95" s="1"/>
      <c r="K95" s="1"/>
      <c r="L95" s="1"/>
    </row>
    <row r="96" spans="1:18" x14ac:dyDescent="0.2">
      <c r="A96" s="1"/>
      <c r="B96" s="1"/>
      <c r="C96" s="1"/>
      <c r="D96" s="1"/>
      <c r="E96" s="1"/>
      <c r="F96" s="1"/>
      <c r="G96" s="1"/>
      <c r="H96" s="1"/>
      <c r="I96" s="1"/>
      <c r="J96" s="1"/>
      <c r="K96" s="1"/>
      <c r="L96" s="1"/>
    </row>
    <row r="97" spans="1:17" x14ac:dyDescent="0.2">
      <c r="A97" s="1"/>
      <c r="B97" s="1"/>
      <c r="C97" s="1"/>
      <c r="D97" s="1"/>
      <c r="E97" s="1"/>
      <c r="F97" s="1"/>
      <c r="G97" s="1"/>
      <c r="H97" s="1"/>
      <c r="I97" s="1"/>
      <c r="J97" s="1"/>
      <c r="K97" s="1"/>
      <c r="L97" s="1"/>
    </row>
    <row r="98" spans="1:17" x14ac:dyDescent="0.2">
      <c r="A98" s="1"/>
      <c r="B98" s="1"/>
      <c r="C98" s="1"/>
      <c r="D98" s="1"/>
      <c r="E98" s="1"/>
      <c r="F98" s="1"/>
      <c r="G98" s="1"/>
      <c r="H98" s="1"/>
      <c r="I98" s="1"/>
      <c r="J98" s="1"/>
      <c r="K98" s="1"/>
      <c r="L98" s="1"/>
    </row>
    <row r="99" spans="1:17" x14ac:dyDescent="0.2">
      <c r="A99" s="1"/>
      <c r="B99" s="1"/>
      <c r="C99" s="1"/>
      <c r="D99" s="1"/>
      <c r="E99" s="1"/>
      <c r="F99" s="1"/>
      <c r="G99" s="1"/>
      <c r="H99" s="1"/>
      <c r="I99" s="1"/>
      <c r="J99" s="1"/>
      <c r="K99" s="1"/>
      <c r="L99" s="1"/>
    </row>
    <row r="100" spans="1:17" ht="39.75" customHeight="1" x14ac:dyDescent="0.2">
      <c r="A100" s="1"/>
      <c r="B100" s="21" t="s">
        <v>49</v>
      </c>
      <c r="C100" s="1"/>
      <c r="D100" s="1"/>
      <c r="E100" s="1"/>
      <c r="F100" s="1"/>
      <c r="G100" s="1"/>
      <c r="H100" s="1"/>
      <c r="I100" s="1"/>
      <c r="J100" s="1"/>
      <c r="K100" s="1"/>
      <c r="L100" s="1"/>
    </row>
    <row r="101" spans="1:17" x14ac:dyDescent="0.2">
      <c r="A101" s="1"/>
      <c r="B101" s="1"/>
      <c r="C101" s="1"/>
      <c r="D101" s="1"/>
      <c r="E101" s="1"/>
      <c r="F101" s="1"/>
      <c r="G101" s="1"/>
      <c r="H101" s="1"/>
      <c r="I101" s="1"/>
      <c r="J101" s="1"/>
      <c r="K101" s="1"/>
      <c r="L101" s="1"/>
    </row>
    <row r="102" spans="1:17" ht="45.75" customHeight="1" x14ac:dyDescent="0.2">
      <c r="A102" s="1"/>
      <c r="B102" s="118">
        <v>5</v>
      </c>
      <c r="C102" s="119" t="s">
        <v>50</v>
      </c>
      <c r="D102" s="120"/>
      <c r="E102" s="119" t="s">
        <v>52</v>
      </c>
      <c r="F102" s="120"/>
      <c r="G102" s="138" t="s">
        <v>53</v>
      </c>
      <c r="H102" s="139"/>
      <c r="I102" s="140"/>
      <c r="J102" s="134" t="s">
        <v>54</v>
      </c>
      <c r="K102" s="135"/>
      <c r="L102" s="1"/>
      <c r="O102" s="108" t="s">
        <v>158</v>
      </c>
      <c r="Q102" s="108" t="s">
        <v>159</v>
      </c>
    </row>
    <row r="103" spans="1:17" ht="16.5" customHeight="1" x14ac:dyDescent="0.2">
      <c r="A103" s="1"/>
      <c r="B103" s="118"/>
      <c r="C103" s="121" t="s">
        <v>51</v>
      </c>
      <c r="D103" s="122"/>
      <c r="E103" s="121"/>
      <c r="F103" s="122"/>
      <c r="G103" s="141"/>
      <c r="H103" s="142"/>
      <c r="I103" s="143"/>
      <c r="J103" s="136"/>
      <c r="K103" s="137"/>
      <c r="L103" s="1"/>
      <c r="O103" s="109">
        <f>COUNTIF(E104:F109,"&lt;&gt;")</f>
        <v>0</v>
      </c>
      <c r="P103" s="113" t="str">
        <f>IF(OR(P104:P110)=TRUE,"YES","NO")</f>
        <v>NO</v>
      </c>
      <c r="Q103" s="109">
        <f>SUM(O104:O111)</f>
        <v>0</v>
      </c>
    </row>
    <row r="104" spans="1:17" ht="15.75" customHeight="1" x14ac:dyDescent="0.2">
      <c r="A104" s="1"/>
      <c r="B104" s="23"/>
      <c r="C104" s="154"/>
      <c r="D104" s="155"/>
      <c r="E104" s="156"/>
      <c r="F104" s="155"/>
      <c r="G104" s="62" t="str">
        <f t="shared" ref="G104:G109" si="3">IF(H104=TRUE, "Yes","No")</f>
        <v>No</v>
      </c>
      <c r="H104" s="63" t="b">
        <v>0</v>
      </c>
      <c r="I104" s="40"/>
      <c r="J104" s="62" t="str">
        <f t="shared" ref="J104:J109" si="4">IF(K104=TRUE, "Yes","No")</f>
        <v>No</v>
      </c>
      <c r="K104" s="60" t="b">
        <v>0</v>
      </c>
      <c r="L104" s="1"/>
      <c r="N104" s="108" t="s">
        <v>141</v>
      </c>
      <c r="O104" s="108">
        <f>E104</f>
        <v>0</v>
      </c>
      <c r="P104" s="108" t="b">
        <f>K104</f>
        <v>0</v>
      </c>
    </row>
    <row r="105" spans="1:17" ht="15.75" customHeight="1" x14ac:dyDescent="0.2">
      <c r="A105" s="1"/>
      <c r="B105" s="23"/>
      <c r="C105" s="154"/>
      <c r="D105" s="155"/>
      <c r="E105" s="156"/>
      <c r="F105" s="155"/>
      <c r="G105" s="62" t="str">
        <f t="shared" si="3"/>
        <v>No</v>
      </c>
      <c r="H105" s="63" t="b">
        <v>0</v>
      </c>
      <c r="I105" s="40"/>
      <c r="J105" s="62" t="str">
        <f t="shared" si="4"/>
        <v>No</v>
      </c>
      <c r="K105" s="60" t="b">
        <v>0</v>
      </c>
      <c r="L105" s="1"/>
      <c r="N105" s="108" t="s">
        <v>141</v>
      </c>
      <c r="O105" s="108">
        <f t="shared" ref="O105:O109" si="5">E105</f>
        <v>0</v>
      </c>
      <c r="P105" s="108" t="b">
        <f t="shared" ref="P105:P109" si="6">K105</f>
        <v>0</v>
      </c>
    </row>
    <row r="106" spans="1:17" ht="15.75" customHeight="1" x14ac:dyDescent="0.2">
      <c r="A106" s="1"/>
      <c r="B106" s="23"/>
      <c r="C106" s="154"/>
      <c r="D106" s="155"/>
      <c r="E106" s="156"/>
      <c r="F106" s="155"/>
      <c r="G106" s="62" t="str">
        <f t="shared" si="3"/>
        <v>No</v>
      </c>
      <c r="H106" s="63" t="b">
        <v>0</v>
      </c>
      <c r="I106" s="40"/>
      <c r="J106" s="62" t="str">
        <f t="shared" si="4"/>
        <v>No</v>
      </c>
      <c r="K106" s="60" t="b">
        <v>0</v>
      </c>
      <c r="L106" s="1"/>
      <c r="N106" s="108" t="s">
        <v>141</v>
      </c>
      <c r="O106" s="108">
        <f t="shared" si="5"/>
        <v>0</v>
      </c>
      <c r="P106" s="108" t="b">
        <f t="shared" si="6"/>
        <v>0</v>
      </c>
    </row>
    <row r="107" spans="1:17" ht="15.75" customHeight="1" x14ac:dyDescent="0.2">
      <c r="A107" s="1"/>
      <c r="B107" s="23"/>
      <c r="C107" s="154"/>
      <c r="D107" s="155"/>
      <c r="E107" s="156"/>
      <c r="F107" s="155"/>
      <c r="G107" s="62" t="str">
        <f t="shared" si="3"/>
        <v>No</v>
      </c>
      <c r="H107" s="63" t="b">
        <v>0</v>
      </c>
      <c r="I107" s="40"/>
      <c r="J107" s="62" t="str">
        <f t="shared" si="4"/>
        <v>No</v>
      </c>
      <c r="K107" s="60" t="b">
        <v>0</v>
      </c>
      <c r="L107" s="1"/>
      <c r="N107" s="108" t="s">
        <v>141</v>
      </c>
      <c r="O107" s="108">
        <f t="shared" si="5"/>
        <v>0</v>
      </c>
      <c r="P107" s="108" t="b">
        <f t="shared" si="6"/>
        <v>0</v>
      </c>
    </row>
    <row r="108" spans="1:17" ht="15.75" customHeight="1" x14ac:dyDescent="0.2">
      <c r="A108" s="1"/>
      <c r="B108" s="23"/>
      <c r="C108" s="154"/>
      <c r="D108" s="155"/>
      <c r="E108" s="156"/>
      <c r="F108" s="155"/>
      <c r="G108" s="62" t="str">
        <f t="shared" si="3"/>
        <v>No</v>
      </c>
      <c r="H108" s="63" t="b">
        <v>0</v>
      </c>
      <c r="I108" s="40"/>
      <c r="J108" s="62" t="str">
        <f t="shared" si="4"/>
        <v>No</v>
      </c>
      <c r="K108" s="60" t="b">
        <v>0</v>
      </c>
      <c r="L108" s="1"/>
      <c r="N108" s="108" t="s">
        <v>141</v>
      </c>
      <c r="O108" s="108">
        <f t="shared" si="5"/>
        <v>0</v>
      </c>
      <c r="P108" s="108" t="b">
        <f t="shared" si="6"/>
        <v>0</v>
      </c>
    </row>
    <row r="109" spans="1:17" ht="15.75" customHeight="1" x14ac:dyDescent="0.2">
      <c r="A109" s="1"/>
      <c r="B109" s="23"/>
      <c r="C109" s="154"/>
      <c r="D109" s="155"/>
      <c r="E109" s="156"/>
      <c r="F109" s="155"/>
      <c r="G109" s="62" t="str">
        <f t="shared" si="3"/>
        <v>No</v>
      </c>
      <c r="H109" s="63" t="b">
        <v>0</v>
      </c>
      <c r="I109" s="40"/>
      <c r="J109" s="62" t="str">
        <f t="shared" si="4"/>
        <v>No</v>
      </c>
      <c r="K109" s="60" t="b">
        <v>0</v>
      </c>
      <c r="L109" s="1"/>
      <c r="N109" s="108" t="s">
        <v>141</v>
      </c>
      <c r="O109" s="108">
        <f t="shared" si="5"/>
        <v>0</v>
      </c>
      <c r="P109" s="108" t="b">
        <f t="shared" si="6"/>
        <v>0</v>
      </c>
    </row>
    <row r="110" spans="1:17" ht="15.75" customHeight="1" x14ac:dyDescent="0.2">
      <c r="A110" s="1"/>
      <c r="B110" s="23"/>
      <c r="C110" s="154"/>
      <c r="D110" s="155"/>
      <c r="E110" s="156"/>
      <c r="F110" s="155"/>
      <c r="G110" s="62" t="str">
        <f t="shared" ref="G110:G112" si="7">IF(H110=TRUE, "Yes","No")</f>
        <v>No</v>
      </c>
      <c r="H110" s="63" t="b">
        <v>0</v>
      </c>
      <c r="I110" s="65"/>
      <c r="J110" s="62" t="str">
        <f t="shared" ref="J110:J112" si="8">IF(K110=TRUE, "Yes","No")</f>
        <v>No</v>
      </c>
      <c r="K110" s="60" t="b">
        <v>0</v>
      </c>
      <c r="L110" s="1"/>
      <c r="N110" s="108" t="s">
        <v>141</v>
      </c>
      <c r="O110" s="108">
        <f t="shared" ref="O110" si="9">E110</f>
        <v>0</v>
      </c>
      <c r="P110" s="108" t="b">
        <f t="shared" ref="P110" si="10">K110</f>
        <v>0</v>
      </c>
    </row>
    <row r="111" spans="1:17" ht="15.75" customHeight="1" x14ac:dyDescent="0.2">
      <c r="A111" s="1"/>
      <c r="B111" s="23"/>
      <c r="C111" s="154"/>
      <c r="D111" s="155"/>
      <c r="E111" s="156"/>
      <c r="F111" s="155"/>
      <c r="G111" s="62" t="str">
        <f t="shared" si="7"/>
        <v>No</v>
      </c>
      <c r="H111" s="63" t="b">
        <v>0</v>
      </c>
      <c r="I111" s="65"/>
      <c r="J111" s="62" t="str">
        <f t="shared" si="8"/>
        <v>No</v>
      </c>
      <c r="K111" s="60" t="b">
        <v>0</v>
      </c>
      <c r="L111" s="1"/>
      <c r="N111" s="108" t="s">
        <v>141</v>
      </c>
      <c r="O111" s="108">
        <f t="shared" ref="O111" si="11">E111</f>
        <v>0</v>
      </c>
      <c r="P111" s="108" t="b">
        <f t="shared" ref="P111" si="12">K111</f>
        <v>0</v>
      </c>
    </row>
    <row r="112" spans="1:17" ht="15.75" customHeight="1" x14ac:dyDescent="0.2">
      <c r="A112" s="1"/>
      <c r="B112" s="23"/>
      <c r="C112" s="154"/>
      <c r="D112" s="155"/>
      <c r="E112" s="156"/>
      <c r="F112" s="155"/>
      <c r="G112" s="62" t="str">
        <f t="shared" si="7"/>
        <v>No</v>
      </c>
      <c r="H112" s="63" t="b">
        <v>0</v>
      </c>
      <c r="I112" s="65"/>
      <c r="J112" s="62" t="str">
        <f t="shared" si="8"/>
        <v>No</v>
      </c>
      <c r="K112" s="60" t="b">
        <v>0</v>
      </c>
      <c r="L112" s="1"/>
    </row>
    <row r="113" spans="1:12" ht="36" customHeight="1" x14ac:dyDescent="0.2">
      <c r="A113" s="1"/>
      <c r="B113" s="23"/>
      <c r="C113" s="31" t="s">
        <v>55</v>
      </c>
      <c r="D113" s="148" t="s">
        <v>98</v>
      </c>
      <c r="E113" s="149"/>
      <c r="F113" s="149"/>
      <c r="G113" s="149"/>
      <c r="H113" s="149"/>
      <c r="I113" s="150"/>
      <c r="J113" s="62" t="str">
        <f>IF(K113=TRUE, "Yes","No")</f>
        <v>No</v>
      </c>
      <c r="K113" s="60" t="b">
        <v>0</v>
      </c>
      <c r="L113" s="1"/>
    </row>
    <row r="114" spans="1:12" ht="15.75" customHeight="1" x14ac:dyDescent="0.2">
      <c r="A114" s="1"/>
      <c r="B114" s="23"/>
      <c r="C114" s="31" t="s">
        <v>56</v>
      </c>
      <c r="D114" s="147" t="s">
        <v>57</v>
      </c>
      <c r="E114" s="147"/>
      <c r="F114" s="147"/>
      <c r="G114" s="147"/>
      <c r="H114" s="147"/>
      <c r="I114" s="157"/>
      <c r="J114" s="62" t="str">
        <f>IF(K114=TRUE, "Yes","No")</f>
        <v>No</v>
      </c>
      <c r="K114" s="60" t="b">
        <v>0</v>
      </c>
      <c r="L114" s="1"/>
    </row>
    <row r="115" spans="1:12" ht="15.75" customHeight="1" x14ac:dyDescent="0.2">
      <c r="A115" s="1"/>
      <c r="B115" s="23"/>
      <c r="C115" s="31" t="s">
        <v>58</v>
      </c>
      <c r="D115" s="148" t="s">
        <v>99</v>
      </c>
      <c r="E115" s="149"/>
      <c r="F115" s="149"/>
      <c r="G115" s="149"/>
      <c r="H115" s="149"/>
      <c r="I115" s="150"/>
      <c r="J115" s="62" t="str">
        <f>IF(K115=TRUE, "Yes","No")</f>
        <v>No</v>
      </c>
      <c r="K115" s="60" t="b">
        <v>0</v>
      </c>
      <c r="L115" s="1"/>
    </row>
    <row r="116" spans="1:12" ht="15.75" customHeight="1" x14ac:dyDescent="0.2">
      <c r="A116" s="1"/>
      <c r="B116" s="23"/>
      <c r="C116" s="31" t="s">
        <v>59</v>
      </c>
      <c r="D116" s="148" t="s">
        <v>60</v>
      </c>
      <c r="E116" s="149"/>
      <c r="F116" s="149"/>
      <c r="G116" s="149"/>
      <c r="H116" s="149"/>
      <c r="I116" s="150"/>
      <c r="J116" s="62" t="str">
        <f>IF(K116=TRUE, "Yes","No")</f>
        <v>No</v>
      </c>
      <c r="K116" s="60" t="b">
        <v>0</v>
      </c>
      <c r="L116" s="1"/>
    </row>
    <row r="117" spans="1:12" ht="37.5" customHeight="1" x14ac:dyDescent="0.2">
      <c r="A117" s="1"/>
      <c r="B117" s="23"/>
      <c r="C117" s="31" t="s">
        <v>61</v>
      </c>
      <c r="D117" s="145" t="s">
        <v>100</v>
      </c>
      <c r="E117" s="145"/>
      <c r="F117" s="145"/>
      <c r="G117" s="145"/>
      <c r="H117" s="145"/>
      <c r="I117" s="151"/>
      <c r="J117" s="62" t="str">
        <f>IF(K117=TRUE, "Yes","No")</f>
        <v>No</v>
      </c>
      <c r="K117" s="60" t="b">
        <v>0</v>
      </c>
      <c r="L117" s="1"/>
    </row>
    <row r="118" spans="1:12" ht="21.75" customHeight="1" x14ac:dyDescent="0.2">
      <c r="A118" s="1"/>
      <c r="B118" s="28">
        <v>6</v>
      </c>
      <c r="C118" s="152" t="s">
        <v>62</v>
      </c>
      <c r="D118" s="153"/>
      <c r="E118" s="153"/>
      <c r="F118" s="45"/>
      <c r="G118" s="45"/>
      <c r="H118" s="45"/>
      <c r="I118" s="45"/>
      <c r="J118" s="45"/>
      <c r="K118" s="46"/>
      <c r="L118" s="1"/>
    </row>
    <row r="119" spans="1:12" ht="15" customHeight="1" x14ac:dyDescent="0.2">
      <c r="A119" s="1"/>
      <c r="B119" s="118"/>
      <c r="C119" s="144" t="s">
        <v>63</v>
      </c>
      <c r="D119" s="145"/>
      <c r="E119" s="145"/>
      <c r="F119" s="145"/>
      <c r="G119" s="145"/>
      <c r="H119" s="145"/>
      <c r="I119" s="145"/>
      <c r="J119" s="145"/>
      <c r="K119" s="11"/>
      <c r="L119" s="1"/>
    </row>
    <row r="120" spans="1:12" ht="15.75" customHeight="1" x14ac:dyDescent="0.2">
      <c r="A120" s="1"/>
      <c r="B120" s="118"/>
      <c r="C120" s="146" t="s">
        <v>64</v>
      </c>
      <c r="D120" s="147"/>
      <c r="E120" s="147"/>
      <c r="F120" s="147"/>
      <c r="G120" s="147"/>
      <c r="H120" s="147"/>
      <c r="I120" s="147"/>
      <c r="J120" s="147"/>
      <c r="K120" s="19"/>
      <c r="L120" s="1"/>
    </row>
    <row r="121" spans="1:12" x14ac:dyDescent="0.2">
      <c r="A121" s="1"/>
      <c r="B121" s="118"/>
      <c r="C121" s="170"/>
      <c r="D121" s="171"/>
      <c r="E121" s="171"/>
      <c r="F121" s="171"/>
      <c r="G121" s="171"/>
      <c r="H121" s="171"/>
      <c r="I121" s="171"/>
      <c r="J121" s="171"/>
      <c r="K121" s="172"/>
      <c r="L121" s="1"/>
    </row>
    <row r="122" spans="1:12" x14ac:dyDescent="0.2">
      <c r="A122" s="1"/>
      <c r="B122" s="118"/>
      <c r="C122" s="173"/>
      <c r="D122" s="174"/>
      <c r="E122" s="174"/>
      <c r="F122" s="174"/>
      <c r="G122" s="174"/>
      <c r="H122" s="174"/>
      <c r="I122" s="174"/>
      <c r="J122" s="174"/>
      <c r="K122" s="175"/>
      <c r="L122" s="1"/>
    </row>
    <row r="123" spans="1:12" ht="26.25" customHeight="1" x14ac:dyDescent="0.2">
      <c r="A123" s="1"/>
      <c r="B123" s="28">
        <v>7</v>
      </c>
      <c r="C123" s="148" t="s">
        <v>65</v>
      </c>
      <c r="D123" s="149"/>
      <c r="E123" s="149"/>
      <c r="F123" s="149"/>
      <c r="G123" s="149"/>
      <c r="H123" s="149"/>
      <c r="I123" s="150"/>
      <c r="J123" s="62" t="str">
        <f>IF(K123=TRUE, "Yes","No")</f>
        <v>No</v>
      </c>
      <c r="K123" s="60" t="b">
        <v>0</v>
      </c>
      <c r="L123" s="1"/>
    </row>
    <row r="124" spans="1:12" x14ac:dyDescent="0.2">
      <c r="A124" s="1"/>
      <c r="B124" s="1"/>
      <c r="C124" s="1"/>
      <c r="D124" s="1"/>
      <c r="E124" s="1"/>
      <c r="F124" s="1"/>
      <c r="G124" s="1"/>
      <c r="H124" s="1"/>
      <c r="I124" s="1"/>
      <c r="J124" s="1"/>
      <c r="K124" s="1"/>
      <c r="L124" s="1"/>
    </row>
    <row r="125" spans="1:12" x14ac:dyDescent="0.2">
      <c r="A125" s="1"/>
      <c r="B125" s="21" t="s">
        <v>66</v>
      </c>
      <c r="C125" s="1"/>
      <c r="D125" s="1"/>
      <c r="E125" s="1"/>
      <c r="F125" s="1"/>
      <c r="G125" s="1"/>
      <c r="H125" s="1"/>
      <c r="I125" s="1"/>
      <c r="J125" s="1"/>
      <c r="K125" s="1"/>
      <c r="L125" s="1"/>
    </row>
    <row r="126" spans="1:12" x14ac:dyDescent="0.2">
      <c r="A126" s="1"/>
      <c r="B126" s="1"/>
      <c r="C126" s="1"/>
      <c r="D126" s="1"/>
      <c r="E126" s="1"/>
      <c r="F126" s="1"/>
      <c r="G126" s="1"/>
      <c r="H126" s="1"/>
      <c r="I126" s="1"/>
      <c r="J126" s="1"/>
      <c r="K126" s="1"/>
      <c r="L126" s="1"/>
    </row>
    <row r="127" spans="1:12" ht="15.75" customHeight="1" x14ac:dyDescent="0.2">
      <c r="A127" s="1"/>
      <c r="B127" s="28">
        <v>8</v>
      </c>
      <c r="C127" s="215" t="s">
        <v>67</v>
      </c>
      <c r="D127" s="216"/>
      <c r="E127" s="216"/>
      <c r="F127" s="216"/>
      <c r="G127" s="216"/>
      <c r="H127" s="217"/>
      <c r="I127" s="217"/>
      <c r="J127" s="217"/>
      <c r="K127" s="218"/>
      <c r="L127" s="1"/>
    </row>
    <row r="128" spans="1:12" ht="30.75" customHeight="1" x14ac:dyDescent="0.2">
      <c r="A128" s="1"/>
      <c r="B128" s="23"/>
      <c r="C128" s="48"/>
      <c r="D128" s="49"/>
      <c r="E128" s="49"/>
      <c r="F128" s="49"/>
      <c r="G128" s="49"/>
      <c r="H128" s="49"/>
      <c r="I128" s="49"/>
      <c r="J128" s="49"/>
      <c r="K128" s="50"/>
      <c r="L128" s="1"/>
    </row>
    <row r="129" spans="1:17" ht="39" customHeight="1" x14ac:dyDescent="0.2">
      <c r="A129" s="1"/>
      <c r="B129" s="28">
        <v>9</v>
      </c>
      <c r="C129" s="148" t="s">
        <v>101</v>
      </c>
      <c r="D129" s="149"/>
      <c r="E129" s="149"/>
      <c r="F129" s="149"/>
      <c r="G129" s="149"/>
      <c r="H129" s="149"/>
      <c r="I129" s="150"/>
      <c r="J129" s="62" t="str">
        <f>IF(K129=TRUE, "Yes","No")</f>
        <v>No</v>
      </c>
      <c r="K129" s="60" t="b">
        <v>0</v>
      </c>
      <c r="L129" s="1"/>
    </row>
    <row r="130" spans="1:17" ht="115.5" customHeight="1" x14ac:dyDescent="0.2">
      <c r="A130" s="1"/>
      <c r="B130" s="1"/>
      <c r="C130" s="1"/>
      <c r="D130" s="1"/>
      <c r="E130" s="1"/>
      <c r="F130" s="1"/>
      <c r="G130" s="1"/>
      <c r="H130" s="1"/>
      <c r="I130" s="1"/>
      <c r="J130" s="1"/>
      <c r="K130" s="1"/>
      <c r="L130" s="1"/>
    </row>
    <row r="131" spans="1:17" x14ac:dyDescent="0.2">
      <c r="A131" s="1"/>
      <c r="B131" s="1"/>
      <c r="C131" s="1"/>
      <c r="D131" s="1"/>
      <c r="E131" s="1"/>
      <c r="F131" s="1"/>
      <c r="G131" s="1"/>
      <c r="H131" s="1"/>
      <c r="I131" s="1"/>
      <c r="J131" s="1"/>
      <c r="K131" s="1"/>
      <c r="L131" s="1"/>
    </row>
    <row r="132" spans="1:17" x14ac:dyDescent="0.2">
      <c r="A132" s="1"/>
      <c r="B132" s="1"/>
      <c r="C132" s="1"/>
      <c r="D132" s="1"/>
      <c r="E132" s="1"/>
      <c r="F132" s="1"/>
      <c r="G132" s="1"/>
      <c r="H132" s="1"/>
      <c r="I132" s="1"/>
      <c r="J132" s="1"/>
      <c r="K132" s="1"/>
      <c r="L132" s="1"/>
    </row>
    <row r="133" spans="1:17" x14ac:dyDescent="0.2">
      <c r="A133" s="1"/>
      <c r="B133" s="1"/>
      <c r="C133" s="1"/>
      <c r="D133" s="1"/>
      <c r="E133" s="1"/>
      <c r="F133" s="1"/>
      <c r="G133" s="1"/>
      <c r="H133" s="1"/>
      <c r="I133" s="1"/>
      <c r="J133" s="1"/>
      <c r="K133" s="1"/>
      <c r="L133" s="1"/>
    </row>
    <row r="134" spans="1:17" x14ac:dyDescent="0.2">
      <c r="A134" s="1"/>
      <c r="B134" s="1"/>
      <c r="C134" s="1"/>
      <c r="D134" s="1"/>
      <c r="E134" s="1"/>
      <c r="F134" s="1"/>
      <c r="G134" s="1"/>
      <c r="H134" s="1"/>
      <c r="I134" s="1"/>
      <c r="J134" s="1"/>
      <c r="K134" s="1"/>
      <c r="L134" s="1"/>
    </row>
    <row r="135" spans="1:17" x14ac:dyDescent="0.2">
      <c r="A135" s="1"/>
      <c r="B135" s="1"/>
      <c r="C135" s="1"/>
      <c r="D135" s="1"/>
      <c r="E135" s="1"/>
      <c r="F135" s="1"/>
      <c r="G135" s="1"/>
      <c r="H135" s="1"/>
      <c r="I135" s="1"/>
      <c r="J135" s="1"/>
      <c r="K135" s="1"/>
      <c r="L135" s="1"/>
    </row>
    <row r="136" spans="1:17" ht="51" customHeight="1" x14ac:dyDescent="0.2">
      <c r="A136" s="1"/>
      <c r="B136" s="1"/>
      <c r="C136" s="1"/>
      <c r="D136" s="1"/>
      <c r="E136" s="1"/>
      <c r="F136" s="1"/>
      <c r="G136" s="1"/>
      <c r="H136" s="1"/>
      <c r="I136" s="1"/>
      <c r="J136" s="1"/>
      <c r="K136" s="1"/>
      <c r="L136" s="1"/>
    </row>
    <row r="137" spans="1:17" x14ac:dyDescent="0.2">
      <c r="A137" s="1"/>
      <c r="B137" s="1"/>
      <c r="C137" s="1"/>
      <c r="D137" s="1"/>
      <c r="E137" s="1"/>
      <c r="F137" s="1"/>
      <c r="G137" s="1"/>
      <c r="H137" s="1"/>
      <c r="I137" s="1"/>
      <c r="J137" s="1"/>
      <c r="K137" s="1"/>
      <c r="L137" s="1"/>
    </row>
    <row r="138" spans="1:17" x14ac:dyDescent="0.2">
      <c r="A138" s="1"/>
      <c r="B138" s="21" t="s">
        <v>68</v>
      </c>
      <c r="C138" s="1"/>
      <c r="D138" s="1"/>
      <c r="E138" s="1"/>
      <c r="F138" s="1"/>
      <c r="G138" s="1"/>
      <c r="H138" s="1"/>
      <c r="I138" s="1"/>
      <c r="J138" s="1"/>
      <c r="K138" s="1"/>
      <c r="L138" s="1"/>
    </row>
    <row r="139" spans="1:17" x14ac:dyDescent="0.2">
      <c r="A139" s="1"/>
      <c r="B139" s="1"/>
      <c r="C139" s="1"/>
      <c r="D139" s="1"/>
      <c r="E139" s="1"/>
      <c r="F139" s="1"/>
      <c r="G139" s="1"/>
      <c r="H139" s="1"/>
      <c r="I139" s="1"/>
      <c r="J139" s="1"/>
      <c r="K139" s="1"/>
      <c r="L139" s="1"/>
      <c r="P139" s="109" t="e">
        <f>INDEX($N$140:$Q$141,1,MATCH(TRUE,$N$141:$Q$141,0))</f>
        <v>#N/A</v>
      </c>
    </row>
    <row r="140" spans="1:17" ht="15.75" customHeight="1" x14ac:dyDescent="0.2">
      <c r="A140" s="1"/>
      <c r="B140" s="28">
        <v>10</v>
      </c>
      <c r="C140" s="219" t="s">
        <v>181</v>
      </c>
      <c r="D140" s="220"/>
      <c r="E140" s="220"/>
      <c r="F140" s="220"/>
      <c r="G140" s="220"/>
      <c r="H140" s="220"/>
      <c r="I140" s="220"/>
      <c r="J140" s="220"/>
      <c r="K140" s="221"/>
      <c r="L140" s="1"/>
      <c r="N140" s="108" t="str">
        <f>C141</f>
        <v>$2,000,000</v>
      </c>
      <c r="O140" s="108" t="str">
        <f>D141</f>
        <v>$3,000,000</v>
      </c>
      <c r="P140" s="108" t="str">
        <f>F141</f>
        <v>$4,000,000</v>
      </c>
      <c r="Q140" s="108" t="str">
        <f>H141</f>
        <v>$5,000,000</v>
      </c>
    </row>
    <row r="141" spans="1:17" ht="26.25" customHeight="1" x14ac:dyDescent="0.2">
      <c r="A141" s="1"/>
      <c r="B141" s="28"/>
      <c r="C141" s="41" t="s">
        <v>113</v>
      </c>
      <c r="D141" s="144" t="s">
        <v>112</v>
      </c>
      <c r="E141" s="151"/>
      <c r="F141" s="144" t="s">
        <v>114</v>
      </c>
      <c r="G141" s="151"/>
      <c r="H141" s="144" t="s">
        <v>115</v>
      </c>
      <c r="I141" s="151"/>
      <c r="J141" s="18"/>
      <c r="K141" s="19"/>
      <c r="L141" s="1"/>
      <c r="N141" s="108" t="b">
        <v>0</v>
      </c>
      <c r="O141" s="108" t="b">
        <v>0</v>
      </c>
      <c r="P141" s="108" t="b">
        <v>0</v>
      </c>
      <c r="Q141" s="108" t="b">
        <v>0</v>
      </c>
    </row>
    <row r="142" spans="1:17" ht="15" customHeight="1" x14ac:dyDescent="0.2">
      <c r="A142" s="1"/>
      <c r="B142" s="118"/>
      <c r="C142" s="215" t="s">
        <v>90</v>
      </c>
      <c r="D142" s="216"/>
      <c r="E142" s="216"/>
      <c r="F142" s="216"/>
      <c r="G142" s="51"/>
      <c r="H142" s="51"/>
      <c r="I142" s="51"/>
      <c r="J142" s="51"/>
      <c r="K142" s="52"/>
      <c r="L142" s="1"/>
    </row>
    <row r="143" spans="1:17" x14ac:dyDescent="0.2">
      <c r="A143" s="1"/>
      <c r="B143" s="118"/>
      <c r="C143" s="222"/>
      <c r="D143" s="223"/>
      <c r="E143" s="223"/>
      <c r="F143" s="223"/>
      <c r="G143" s="223"/>
      <c r="H143" s="223"/>
      <c r="I143" s="223"/>
      <c r="J143" s="223"/>
      <c r="K143" s="224"/>
      <c r="L143" s="1"/>
    </row>
    <row r="144" spans="1:17" x14ac:dyDescent="0.2">
      <c r="A144" s="1"/>
      <c r="B144" s="118"/>
      <c r="C144" s="222"/>
      <c r="D144" s="223"/>
      <c r="E144" s="223"/>
      <c r="F144" s="223"/>
      <c r="G144" s="223"/>
      <c r="H144" s="223"/>
      <c r="I144" s="223"/>
      <c r="J144" s="223"/>
      <c r="K144" s="224"/>
      <c r="L144" s="1"/>
    </row>
    <row r="145" spans="1:15" x14ac:dyDescent="0.2">
      <c r="A145" s="1"/>
      <c r="B145" s="118"/>
      <c r="C145" s="225"/>
      <c r="D145" s="226"/>
      <c r="E145" s="226"/>
      <c r="F145" s="226"/>
      <c r="G145" s="226"/>
      <c r="H145" s="226"/>
      <c r="I145" s="226"/>
      <c r="J145" s="226"/>
      <c r="K145" s="227"/>
      <c r="L145" s="1"/>
    </row>
    <row r="146" spans="1:15" ht="102" customHeight="1" x14ac:dyDescent="0.2">
      <c r="A146" s="1"/>
      <c r="B146" s="28"/>
      <c r="C146" s="167" t="s">
        <v>102</v>
      </c>
      <c r="D146" s="168"/>
      <c r="E146" s="168"/>
      <c r="F146" s="168"/>
      <c r="G146" s="168"/>
      <c r="H146" s="168"/>
      <c r="I146" s="168"/>
      <c r="J146" s="168"/>
      <c r="K146" s="169"/>
      <c r="L146" s="1"/>
    </row>
    <row r="147" spans="1:15" x14ac:dyDescent="0.2">
      <c r="A147" s="1"/>
      <c r="B147" s="21"/>
      <c r="C147" s="1"/>
      <c r="D147" s="1"/>
      <c r="E147" s="1"/>
      <c r="F147" s="1"/>
      <c r="G147" s="1"/>
      <c r="H147" s="1"/>
      <c r="I147" s="1"/>
      <c r="J147" s="1"/>
      <c r="K147" s="1"/>
      <c r="L147" s="1"/>
    </row>
    <row r="148" spans="1:15" x14ac:dyDescent="0.2">
      <c r="A148" s="1"/>
      <c r="B148" s="1"/>
      <c r="C148" s="1"/>
      <c r="D148" s="1"/>
      <c r="E148" s="1"/>
      <c r="F148" s="1"/>
      <c r="G148" s="1"/>
      <c r="H148" s="1"/>
      <c r="I148" s="1"/>
      <c r="J148" s="1"/>
      <c r="K148" s="1"/>
      <c r="L148" s="1"/>
    </row>
    <row r="149" spans="1:15" x14ac:dyDescent="0.2">
      <c r="A149" s="1"/>
      <c r="B149" s="21" t="s">
        <v>69</v>
      </c>
      <c r="C149" s="1"/>
      <c r="D149" s="1"/>
      <c r="E149" s="1"/>
      <c r="F149" s="1"/>
      <c r="G149" s="1"/>
      <c r="H149" s="1"/>
      <c r="I149" s="1"/>
      <c r="J149" s="1"/>
      <c r="K149" s="1"/>
      <c r="L149" s="1"/>
    </row>
    <row r="150" spans="1:15" ht="33.75" customHeight="1" x14ac:dyDescent="0.2">
      <c r="A150" s="1"/>
      <c r="B150" s="28">
        <v>11</v>
      </c>
      <c r="C150" s="148" t="s">
        <v>70</v>
      </c>
      <c r="D150" s="149"/>
      <c r="E150" s="149"/>
      <c r="F150" s="149"/>
      <c r="G150" s="149"/>
      <c r="H150" s="149"/>
      <c r="I150" s="150"/>
      <c r="J150" s="62" t="str">
        <f>IF(K150=TRUE, "Yes","No")</f>
        <v>No</v>
      </c>
      <c r="K150" s="60" t="b">
        <v>0</v>
      </c>
      <c r="L150" s="1"/>
      <c r="N150" s="108" t="str">
        <f>J151</f>
        <v>$2,000,000</v>
      </c>
      <c r="O150" s="108" t="str">
        <f>K151</f>
        <v>$3,000,000</v>
      </c>
    </row>
    <row r="151" spans="1:15" ht="33.75" customHeight="1" x14ac:dyDescent="0.2">
      <c r="A151" s="1"/>
      <c r="B151" s="28"/>
      <c r="C151" s="148" t="s">
        <v>71</v>
      </c>
      <c r="D151" s="149"/>
      <c r="E151" s="149"/>
      <c r="F151" s="149"/>
      <c r="G151" s="149"/>
      <c r="H151" s="149"/>
      <c r="I151" s="150"/>
      <c r="J151" s="39" t="s">
        <v>113</v>
      </c>
      <c r="K151" s="31" t="s">
        <v>112</v>
      </c>
      <c r="L151" s="1"/>
      <c r="N151" s="115" t="b">
        <v>0</v>
      </c>
      <c r="O151" s="115" t="b">
        <v>0</v>
      </c>
    </row>
    <row r="152" spans="1:15" ht="33.75" customHeight="1" x14ac:dyDescent="0.2">
      <c r="A152" s="1"/>
      <c r="B152" s="28">
        <v>12</v>
      </c>
      <c r="C152" s="207" t="s">
        <v>108</v>
      </c>
      <c r="D152" s="208"/>
      <c r="E152" s="208"/>
      <c r="F152" s="208"/>
      <c r="G152" s="208"/>
      <c r="H152" s="208"/>
      <c r="I152" s="209"/>
      <c r="J152" s="117" t="str">
        <f>IF(N152=TRUE, "Yes","No")</f>
        <v>No</v>
      </c>
      <c r="K152" s="104"/>
      <c r="L152" s="1"/>
      <c r="N152" s="115" t="b">
        <v>0</v>
      </c>
    </row>
    <row r="153" spans="1:15" ht="24.75" customHeight="1" x14ac:dyDescent="0.2">
      <c r="A153" s="1"/>
      <c r="B153" s="28"/>
      <c r="C153" s="210" t="s">
        <v>71</v>
      </c>
      <c r="D153" s="211"/>
      <c r="E153" s="211"/>
      <c r="F153" s="211"/>
      <c r="G153" s="211"/>
      <c r="H153" s="211"/>
      <c r="I153" s="212"/>
      <c r="J153" s="213"/>
      <c r="K153" s="214"/>
      <c r="L153" s="1"/>
      <c r="N153" s="116" t="b">
        <f>IF(N152=TRUE,J153)</f>
        <v>0</v>
      </c>
    </row>
    <row r="154" spans="1:15" x14ac:dyDescent="0.2">
      <c r="A154" s="1"/>
      <c r="B154" s="28"/>
      <c r="C154" s="33"/>
      <c r="D154" s="33"/>
      <c r="E154" s="33"/>
      <c r="F154" s="33"/>
      <c r="G154" s="33"/>
      <c r="H154" s="33"/>
      <c r="I154" s="33"/>
      <c r="J154" s="28"/>
      <c r="K154" s="28"/>
      <c r="L154" s="1"/>
    </row>
    <row r="155" spans="1:15" x14ac:dyDescent="0.2">
      <c r="A155" s="1"/>
      <c r="B155" s="28"/>
      <c r="C155" s="33"/>
      <c r="D155" s="33"/>
      <c r="E155" s="33"/>
      <c r="F155" s="33"/>
      <c r="G155" s="33"/>
      <c r="H155" s="33"/>
      <c r="I155" s="33"/>
      <c r="J155" s="28"/>
      <c r="K155" s="28"/>
      <c r="L155" s="1"/>
    </row>
    <row r="156" spans="1:15" ht="21.75" customHeight="1" x14ac:dyDescent="0.2">
      <c r="A156" s="1"/>
      <c r="B156" s="21" t="s">
        <v>72</v>
      </c>
      <c r="C156" s="33"/>
      <c r="D156" s="33"/>
      <c r="E156" s="33"/>
      <c r="F156" s="33"/>
      <c r="G156" s="33"/>
      <c r="H156" s="33"/>
      <c r="I156" s="33"/>
      <c r="J156" s="28"/>
      <c r="K156" s="28"/>
      <c r="L156" s="1"/>
    </row>
    <row r="157" spans="1:15" x14ac:dyDescent="0.2">
      <c r="A157" s="1"/>
      <c r="B157" s="24" t="s">
        <v>73</v>
      </c>
      <c r="C157" s="33"/>
      <c r="D157" s="33"/>
      <c r="E157" s="33"/>
      <c r="F157" s="33"/>
      <c r="G157" s="33"/>
      <c r="H157" s="33"/>
      <c r="I157" s="33"/>
      <c r="J157" s="28"/>
      <c r="K157" s="28"/>
      <c r="L157" s="1"/>
    </row>
    <row r="158" spans="1:15" x14ac:dyDescent="0.2">
      <c r="A158" s="1"/>
      <c r="B158" s="28"/>
      <c r="C158" s="33"/>
      <c r="D158" s="33"/>
      <c r="E158" s="33"/>
      <c r="F158" s="33"/>
      <c r="G158" s="33"/>
      <c r="H158" s="33"/>
      <c r="I158" s="33"/>
      <c r="J158" s="28"/>
      <c r="K158" s="28"/>
      <c r="L158" s="1"/>
    </row>
    <row r="159" spans="1:15" x14ac:dyDescent="0.2">
      <c r="A159" s="1"/>
      <c r="B159" s="21" t="s">
        <v>74</v>
      </c>
      <c r="C159" s="1"/>
      <c r="D159" s="1"/>
      <c r="E159" s="33"/>
      <c r="F159" s="33"/>
      <c r="G159" s="33"/>
      <c r="H159" s="33"/>
      <c r="I159" s="33"/>
      <c r="J159" s="28"/>
      <c r="K159" s="28"/>
      <c r="L159" s="1"/>
    </row>
    <row r="160" spans="1:15" x14ac:dyDescent="0.2">
      <c r="A160" s="1"/>
      <c r="B160" s="1"/>
      <c r="C160" s="1"/>
      <c r="D160" s="1"/>
      <c r="E160" s="1"/>
      <c r="F160" s="1"/>
      <c r="G160" s="1"/>
      <c r="H160" s="1"/>
      <c r="I160" s="1"/>
      <c r="J160" s="1"/>
      <c r="K160" s="1"/>
      <c r="L160" s="1"/>
    </row>
    <row r="161" spans="1:12" ht="40.5" customHeight="1" x14ac:dyDescent="0.2">
      <c r="A161" s="1"/>
      <c r="B161" s="28">
        <v>12</v>
      </c>
      <c r="C161" s="144" t="s">
        <v>75</v>
      </c>
      <c r="D161" s="145"/>
      <c r="E161" s="145"/>
      <c r="F161" s="145"/>
      <c r="G161" s="145"/>
      <c r="H161" s="145"/>
      <c r="I161" s="151"/>
      <c r="J161" s="62" t="str">
        <f>IF(K161=TRUE, "Yes","No")</f>
        <v>No</v>
      </c>
      <c r="K161" s="60" t="b">
        <v>0</v>
      </c>
      <c r="L161" s="1"/>
    </row>
    <row r="162" spans="1:12" ht="40.5" customHeight="1" x14ac:dyDescent="0.2">
      <c r="A162" s="1"/>
      <c r="B162" s="28"/>
      <c r="C162" s="152" t="s">
        <v>76</v>
      </c>
      <c r="D162" s="153"/>
      <c r="E162" s="204"/>
      <c r="F162" s="204"/>
      <c r="G162" s="204"/>
      <c r="H162" s="204"/>
      <c r="I162" s="204"/>
      <c r="J162" s="204"/>
      <c r="K162" s="205"/>
      <c r="L162" s="1"/>
    </row>
    <row r="163" spans="1:12" ht="40.5" customHeight="1" x14ac:dyDescent="0.2">
      <c r="A163" s="1"/>
      <c r="B163" s="28">
        <v>13</v>
      </c>
      <c r="C163" s="148" t="s">
        <v>77</v>
      </c>
      <c r="D163" s="149"/>
      <c r="E163" s="149"/>
      <c r="F163" s="149"/>
      <c r="G163" s="149"/>
      <c r="H163" s="149"/>
      <c r="I163" s="150"/>
      <c r="J163" s="62" t="str">
        <f>IF(K163=TRUE, "Yes","No")</f>
        <v>No</v>
      </c>
      <c r="K163" s="60" t="b">
        <v>0</v>
      </c>
      <c r="L163" s="1"/>
    </row>
    <row r="164" spans="1:12" ht="40.5" customHeight="1" x14ac:dyDescent="0.2">
      <c r="A164" s="1"/>
      <c r="B164" s="28"/>
      <c r="C164" s="152" t="s">
        <v>76</v>
      </c>
      <c r="D164" s="153"/>
      <c r="E164" s="204"/>
      <c r="F164" s="204"/>
      <c r="G164" s="204"/>
      <c r="H164" s="204"/>
      <c r="I164" s="204"/>
      <c r="J164" s="204"/>
      <c r="K164" s="205"/>
      <c r="L164" s="1"/>
    </row>
    <row r="165" spans="1:12" x14ac:dyDescent="0.2">
      <c r="A165" s="1"/>
      <c r="B165" s="1"/>
      <c r="C165" s="1"/>
      <c r="D165" s="1"/>
      <c r="E165" s="1"/>
      <c r="F165" s="1"/>
      <c r="G165" s="1"/>
      <c r="H165" s="1"/>
      <c r="I165" s="1"/>
      <c r="J165" s="1"/>
      <c r="K165" s="1"/>
      <c r="L165" s="1"/>
    </row>
    <row r="166" spans="1:12" x14ac:dyDescent="0.2">
      <c r="A166" s="1"/>
      <c r="B166" s="1"/>
      <c r="C166" s="1"/>
      <c r="D166" s="1"/>
      <c r="E166" s="1"/>
      <c r="F166" s="1"/>
      <c r="G166" s="1"/>
      <c r="H166" s="1"/>
      <c r="I166" s="1"/>
      <c r="J166" s="1"/>
      <c r="K166" s="1"/>
      <c r="L166" s="1"/>
    </row>
    <row r="167" spans="1:12" x14ac:dyDescent="0.2">
      <c r="A167" s="1"/>
      <c r="B167" s="1"/>
      <c r="C167" s="1"/>
      <c r="D167" s="1"/>
      <c r="E167" s="1"/>
      <c r="F167" s="1"/>
      <c r="G167" s="1"/>
      <c r="H167" s="1"/>
      <c r="I167" s="1"/>
      <c r="J167" s="1"/>
      <c r="K167" s="1"/>
      <c r="L167" s="1"/>
    </row>
    <row r="168" spans="1:12" x14ac:dyDescent="0.2">
      <c r="A168" s="1"/>
      <c r="B168" s="1"/>
      <c r="C168" s="1"/>
      <c r="D168" s="1"/>
      <c r="E168" s="1"/>
      <c r="F168" s="1"/>
      <c r="G168" s="1"/>
      <c r="H168" s="1"/>
      <c r="I168" s="1"/>
      <c r="J168" s="1"/>
      <c r="K168" s="1"/>
      <c r="L168" s="1"/>
    </row>
    <row r="169" spans="1:12" x14ac:dyDescent="0.2">
      <c r="A169" s="1"/>
      <c r="B169" s="1"/>
      <c r="C169" s="1"/>
      <c r="D169" s="1"/>
      <c r="E169" s="1"/>
      <c r="F169" s="1"/>
      <c r="G169" s="1"/>
      <c r="H169" s="1"/>
      <c r="I169" s="1"/>
      <c r="J169" s="1"/>
      <c r="K169" s="1"/>
      <c r="L169" s="1"/>
    </row>
    <row r="170" spans="1:12" ht="41.25" customHeight="1" x14ac:dyDescent="0.2">
      <c r="A170" s="1"/>
      <c r="B170" s="1"/>
      <c r="C170" s="1"/>
      <c r="D170" s="1"/>
      <c r="E170" s="1"/>
      <c r="F170" s="1"/>
      <c r="G170" s="1"/>
      <c r="H170" s="1"/>
      <c r="I170" s="1"/>
      <c r="J170" s="1"/>
      <c r="K170" s="1"/>
      <c r="L170" s="1"/>
    </row>
    <row r="171" spans="1:12" ht="108.75" customHeight="1" x14ac:dyDescent="0.2">
      <c r="A171" s="1"/>
      <c r="B171" s="1"/>
      <c r="C171" s="1"/>
      <c r="D171" s="1"/>
      <c r="E171" s="1"/>
      <c r="F171" s="1"/>
      <c r="G171" s="1"/>
      <c r="H171" s="1"/>
      <c r="I171" s="1"/>
      <c r="J171" s="1"/>
      <c r="K171" s="1"/>
      <c r="L171" s="1"/>
    </row>
    <row r="172" spans="1:12" x14ac:dyDescent="0.2">
      <c r="A172" s="1"/>
      <c r="B172" s="1"/>
      <c r="C172" s="1"/>
      <c r="D172" s="1"/>
      <c r="E172" s="1"/>
      <c r="F172" s="1"/>
      <c r="G172" s="1"/>
      <c r="H172" s="1"/>
      <c r="I172" s="1"/>
      <c r="J172" s="1"/>
      <c r="K172" s="1"/>
      <c r="L172" s="1"/>
    </row>
    <row r="173" spans="1:12" x14ac:dyDescent="0.2">
      <c r="A173" s="1"/>
      <c r="B173" s="21" t="s">
        <v>78</v>
      </c>
      <c r="C173" s="1"/>
      <c r="D173" s="1"/>
      <c r="E173" s="1"/>
      <c r="F173" s="1"/>
      <c r="G173" s="1"/>
      <c r="H173" s="1"/>
      <c r="I173" s="1"/>
      <c r="J173" s="1"/>
      <c r="K173" s="1"/>
      <c r="L173" s="1"/>
    </row>
    <row r="174" spans="1:12" ht="15" customHeight="1" x14ac:dyDescent="0.2">
      <c r="A174" s="1"/>
      <c r="B174" s="206" t="s">
        <v>79</v>
      </c>
      <c r="C174" s="206"/>
      <c r="D174" s="206"/>
      <c r="E174" s="206"/>
      <c r="F174" s="206"/>
      <c r="G174" s="206"/>
      <c r="H174" s="206"/>
      <c r="I174" s="206"/>
      <c r="J174" s="206"/>
      <c r="K174" s="206"/>
      <c r="L174" s="1"/>
    </row>
    <row r="175" spans="1:12" x14ac:dyDescent="0.2">
      <c r="A175" s="1"/>
      <c r="B175" s="206"/>
      <c r="C175" s="206"/>
      <c r="D175" s="206"/>
      <c r="E175" s="206"/>
      <c r="F175" s="206"/>
      <c r="G175" s="206"/>
      <c r="H175" s="206"/>
      <c r="I175" s="206"/>
      <c r="J175" s="206"/>
      <c r="K175" s="206"/>
      <c r="L175" s="1"/>
    </row>
    <row r="176" spans="1:12" x14ac:dyDescent="0.2">
      <c r="A176" s="1"/>
      <c r="B176" s="206"/>
      <c r="C176" s="206"/>
      <c r="D176" s="206"/>
      <c r="E176" s="206"/>
      <c r="F176" s="206"/>
      <c r="G176" s="206"/>
      <c r="H176" s="206"/>
      <c r="I176" s="206"/>
      <c r="J176" s="206"/>
      <c r="K176" s="206"/>
      <c r="L176" s="1"/>
    </row>
    <row r="177" spans="1:12" x14ac:dyDescent="0.2">
      <c r="A177" s="1"/>
      <c r="B177" s="206"/>
      <c r="C177" s="206"/>
      <c r="D177" s="206"/>
      <c r="E177" s="206"/>
      <c r="F177" s="206"/>
      <c r="G177" s="206"/>
      <c r="H177" s="206"/>
      <c r="I177" s="206"/>
      <c r="J177" s="206"/>
      <c r="K177" s="206"/>
      <c r="L177" s="1"/>
    </row>
    <row r="178" spans="1:12" x14ac:dyDescent="0.2">
      <c r="A178" s="1"/>
      <c r="B178" s="206"/>
      <c r="C178" s="206"/>
      <c r="D178" s="206"/>
      <c r="E178" s="206"/>
      <c r="F178" s="206"/>
      <c r="G178" s="206"/>
      <c r="H178" s="206"/>
      <c r="I178" s="206"/>
      <c r="J178" s="206"/>
      <c r="K178" s="206"/>
      <c r="L178" s="1"/>
    </row>
    <row r="179" spans="1:12" ht="38.25" customHeight="1" x14ac:dyDescent="0.2">
      <c r="A179" s="1"/>
      <c r="B179" s="206"/>
      <c r="C179" s="206"/>
      <c r="D179" s="206"/>
      <c r="E179" s="206"/>
      <c r="F179" s="206"/>
      <c r="G179" s="206"/>
      <c r="H179" s="206"/>
      <c r="I179" s="206"/>
      <c r="J179" s="206"/>
      <c r="K179" s="206"/>
      <c r="L179" s="1"/>
    </row>
    <row r="180" spans="1:12" x14ac:dyDescent="0.2">
      <c r="A180" s="1"/>
      <c r="B180" s="1"/>
      <c r="C180" s="1"/>
      <c r="D180" s="1"/>
      <c r="E180" s="1"/>
      <c r="F180" s="1"/>
      <c r="G180" s="1"/>
      <c r="H180" s="1"/>
      <c r="I180" s="1"/>
      <c r="J180" s="1"/>
      <c r="K180" s="1"/>
      <c r="L180" s="1"/>
    </row>
    <row r="181" spans="1:12" x14ac:dyDescent="0.2">
      <c r="A181" s="1"/>
      <c r="B181" s="1" t="s">
        <v>80</v>
      </c>
      <c r="C181" s="1"/>
      <c r="D181" s="28" t="s">
        <v>106</v>
      </c>
      <c r="E181" s="28" t="s">
        <v>107</v>
      </c>
      <c r="F181" s="1"/>
      <c r="G181" s="1"/>
      <c r="H181" s="1"/>
      <c r="I181" s="1"/>
      <c r="J181" s="1"/>
      <c r="K181" s="1"/>
      <c r="L181" s="1"/>
    </row>
    <row r="182" spans="1:12" x14ac:dyDescent="0.2">
      <c r="A182" s="1"/>
      <c r="B182" s="1"/>
      <c r="C182" s="1"/>
      <c r="D182" s="1"/>
      <c r="E182" s="1"/>
      <c r="F182" s="1"/>
      <c r="G182" s="1"/>
      <c r="H182" s="1"/>
      <c r="I182" s="1"/>
      <c r="J182" s="1"/>
      <c r="K182" s="1"/>
      <c r="L182" s="1"/>
    </row>
    <row r="183" spans="1:12" x14ac:dyDescent="0.2">
      <c r="A183" s="1"/>
      <c r="B183" s="1"/>
      <c r="C183" s="1"/>
      <c r="D183" s="1"/>
      <c r="E183" s="1"/>
      <c r="F183" s="1"/>
      <c r="G183" s="1"/>
      <c r="H183" s="1"/>
      <c r="I183" s="1"/>
      <c r="J183" s="1"/>
      <c r="K183" s="1"/>
      <c r="L183" s="1"/>
    </row>
    <row r="184" spans="1:12" x14ac:dyDescent="0.2">
      <c r="A184" s="1"/>
      <c r="B184" s="25" t="s">
        <v>81</v>
      </c>
      <c r="C184" s="1"/>
      <c r="D184" s="1"/>
      <c r="E184" s="1"/>
      <c r="F184" s="1"/>
      <c r="G184" s="1"/>
      <c r="H184" s="1"/>
      <c r="I184" s="1"/>
      <c r="J184" s="1"/>
      <c r="K184" s="1"/>
      <c r="L184" s="1"/>
    </row>
    <row r="185" spans="1:12" x14ac:dyDescent="0.2">
      <c r="A185" s="1"/>
      <c r="B185" s="21" t="s">
        <v>82</v>
      </c>
      <c r="C185" s="1"/>
      <c r="D185" s="1"/>
      <c r="E185" s="1"/>
      <c r="F185" s="1"/>
      <c r="G185" s="1"/>
      <c r="H185" s="1"/>
      <c r="I185" s="1"/>
      <c r="J185" s="1"/>
      <c r="K185" s="1"/>
      <c r="L185" s="1"/>
    </row>
    <row r="186" spans="1:12" x14ac:dyDescent="0.2">
      <c r="A186" s="1"/>
      <c r="B186" s="1"/>
      <c r="C186" s="1"/>
      <c r="D186" s="1"/>
      <c r="E186" s="1"/>
      <c r="F186" s="1"/>
      <c r="G186" s="1"/>
      <c r="H186" s="1"/>
      <c r="I186" s="1"/>
      <c r="J186" s="1"/>
      <c r="K186" s="1"/>
      <c r="L186" s="1"/>
    </row>
    <row r="187" spans="1:12" ht="23.25" customHeight="1" x14ac:dyDescent="0.2">
      <c r="A187" s="1"/>
      <c r="B187" s="152" t="s">
        <v>83</v>
      </c>
      <c r="C187" s="163"/>
      <c r="D187" s="53" t="s">
        <v>33</v>
      </c>
      <c r="E187" s="45"/>
      <c r="F187" s="54"/>
      <c r="G187" s="54"/>
      <c r="H187" s="54"/>
      <c r="I187" s="54"/>
      <c r="J187" s="54"/>
      <c r="K187" s="46"/>
      <c r="L187" s="1"/>
    </row>
    <row r="188" spans="1:12" ht="23.25" customHeight="1" x14ac:dyDescent="0.2">
      <c r="A188" s="1"/>
      <c r="B188" s="152" t="s">
        <v>84</v>
      </c>
      <c r="C188" s="163"/>
      <c r="D188" s="53" t="s">
        <v>33</v>
      </c>
      <c r="E188" s="45"/>
      <c r="F188" s="54"/>
      <c r="G188" s="54"/>
      <c r="H188" s="54"/>
      <c r="I188" s="54"/>
      <c r="J188" s="54"/>
      <c r="K188" s="46"/>
      <c r="L188" s="1"/>
    </row>
    <row r="189" spans="1:12" ht="43.5" customHeight="1" x14ac:dyDescent="0.2">
      <c r="A189" s="1"/>
      <c r="B189" s="31" t="s">
        <v>85</v>
      </c>
      <c r="C189" s="123"/>
      <c r="D189" s="124"/>
      <c r="E189" s="124"/>
      <c r="F189" s="124"/>
      <c r="G189" s="124"/>
      <c r="H189" s="124"/>
      <c r="I189" s="125"/>
      <c r="J189" s="31" t="s">
        <v>91</v>
      </c>
      <c r="K189" s="55"/>
      <c r="L189" s="1"/>
    </row>
    <row r="190" spans="1:12" x14ac:dyDescent="0.2">
      <c r="A190" s="1"/>
      <c r="B190" s="1"/>
      <c r="C190" s="1"/>
      <c r="D190" s="1"/>
      <c r="E190" s="1"/>
      <c r="F190" s="1"/>
      <c r="G190" s="1"/>
      <c r="H190" s="1"/>
      <c r="I190" s="1"/>
      <c r="J190" s="1"/>
      <c r="K190" s="1"/>
      <c r="L190" s="1"/>
    </row>
    <row r="191" spans="1:12" x14ac:dyDescent="0.2">
      <c r="A191" s="1"/>
      <c r="B191" s="1"/>
      <c r="C191" s="1"/>
      <c r="D191" s="1"/>
      <c r="E191" s="1"/>
      <c r="F191" s="1"/>
      <c r="G191" s="1"/>
      <c r="H191" s="1"/>
      <c r="I191" s="1"/>
      <c r="J191" s="1"/>
      <c r="K191" s="1"/>
      <c r="L191" s="1"/>
    </row>
    <row r="192" spans="1:12" x14ac:dyDescent="0.2">
      <c r="A192" s="1"/>
      <c r="B192" s="21" t="s">
        <v>86</v>
      </c>
      <c r="C192" s="1"/>
      <c r="D192" s="1"/>
      <c r="E192" s="1"/>
      <c r="F192" s="1"/>
      <c r="G192" s="1"/>
      <c r="H192" s="1"/>
      <c r="I192" s="1"/>
      <c r="J192" s="1"/>
      <c r="K192" s="1"/>
      <c r="L192" s="1"/>
    </row>
    <row r="193" spans="1:12" x14ac:dyDescent="0.2">
      <c r="A193" s="1"/>
      <c r="B193" s="21" t="s">
        <v>87</v>
      </c>
      <c r="C193" s="1"/>
      <c r="D193" s="1"/>
      <c r="E193" s="1"/>
      <c r="F193" s="1"/>
      <c r="G193" s="1"/>
      <c r="H193" s="1"/>
      <c r="I193" s="1"/>
      <c r="J193" s="1"/>
      <c r="K193" s="1"/>
      <c r="L193" s="1"/>
    </row>
    <row r="194" spans="1:12" x14ac:dyDescent="0.2">
      <c r="A194" s="1"/>
      <c r="B194" s="1"/>
      <c r="C194" s="1"/>
      <c r="D194" s="1"/>
      <c r="E194" s="1"/>
      <c r="F194" s="1"/>
      <c r="G194" s="1"/>
      <c r="H194" s="1"/>
      <c r="I194" s="1"/>
      <c r="J194" s="1"/>
      <c r="K194" s="1"/>
      <c r="L194" s="1"/>
    </row>
    <row r="195" spans="1:12" x14ac:dyDescent="0.2">
      <c r="A195" s="1"/>
      <c r="B195" s="24" t="s">
        <v>88</v>
      </c>
      <c r="C195" s="1"/>
      <c r="D195" s="1"/>
      <c r="E195" s="1"/>
      <c r="F195" s="1"/>
      <c r="G195" s="1"/>
      <c r="H195" s="1"/>
      <c r="I195" s="1"/>
      <c r="J195" s="1"/>
      <c r="K195" s="1"/>
      <c r="L195" s="1"/>
    </row>
    <row r="196" spans="1:12" ht="30.75" customHeight="1" x14ac:dyDescent="0.2">
      <c r="A196" s="1"/>
      <c r="B196" s="56" t="s">
        <v>89</v>
      </c>
      <c r="C196" s="130" t="s">
        <v>103</v>
      </c>
      <c r="D196" s="130"/>
      <c r="E196" s="130"/>
      <c r="F196" s="130"/>
      <c r="G196" s="130"/>
      <c r="H196" s="130"/>
      <c r="I196" s="130"/>
      <c r="J196" s="130"/>
      <c r="K196" s="131"/>
      <c r="L196" s="1"/>
    </row>
    <row r="197" spans="1:12" x14ac:dyDescent="0.2">
      <c r="A197" s="1"/>
      <c r="B197" s="57" t="s">
        <v>33</v>
      </c>
      <c r="C197" s="123" t="s">
        <v>33</v>
      </c>
      <c r="D197" s="124"/>
      <c r="E197" s="124"/>
      <c r="F197" s="124"/>
      <c r="G197" s="124"/>
      <c r="H197" s="124"/>
      <c r="I197" s="124"/>
      <c r="J197" s="124"/>
      <c r="K197" s="125"/>
      <c r="L197" s="1"/>
    </row>
    <row r="198" spans="1:12" x14ac:dyDescent="0.2">
      <c r="A198" s="1"/>
      <c r="B198" s="57" t="s">
        <v>33</v>
      </c>
      <c r="C198" s="123" t="s">
        <v>33</v>
      </c>
      <c r="D198" s="124"/>
      <c r="E198" s="124"/>
      <c r="F198" s="124"/>
      <c r="G198" s="124"/>
      <c r="H198" s="124"/>
      <c r="I198" s="124"/>
      <c r="J198" s="124"/>
      <c r="K198" s="125"/>
      <c r="L198" s="1"/>
    </row>
    <row r="199" spans="1:12" x14ac:dyDescent="0.2">
      <c r="A199" s="1"/>
      <c r="B199" s="57" t="s">
        <v>33</v>
      </c>
      <c r="C199" s="123" t="s">
        <v>33</v>
      </c>
      <c r="D199" s="124"/>
      <c r="E199" s="124"/>
      <c r="F199" s="124"/>
      <c r="G199" s="124"/>
      <c r="H199" s="124"/>
      <c r="I199" s="124"/>
      <c r="J199" s="124"/>
      <c r="K199" s="125"/>
      <c r="L199" s="1"/>
    </row>
    <row r="200" spans="1:12" x14ac:dyDescent="0.2">
      <c r="A200" s="1"/>
      <c r="B200" s="57" t="s">
        <v>33</v>
      </c>
      <c r="C200" s="123" t="s">
        <v>33</v>
      </c>
      <c r="D200" s="124"/>
      <c r="E200" s="124"/>
      <c r="F200" s="124"/>
      <c r="G200" s="124"/>
      <c r="H200" s="124"/>
      <c r="I200" s="124"/>
      <c r="J200" s="124"/>
      <c r="K200" s="125"/>
      <c r="L200" s="1"/>
    </row>
    <row r="201" spans="1:12" x14ac:dyDescent="0.2">
      <c r="A201" s="1"/>
      <c r="B201" s="21"/>
      <c r="C201" s="1"/>
      <c r="D201" s="1"/>
      <c r="E201" s="1"/>
      <c r="F201" s="1"/>
      <c r="G201" s="1"/>
      <c r="H201" s="1"/>
      <c r="I201" s="1"/>
      <c r="J201" s="1"/>
      <c r="K201" s="1"/>
      <c r="L201" s="1"/>
    </row>
    <row r="202" spans="1:12" x14ac:dyDescent="0.2">
      <c r="A202" s="1"/>
      <c r="B202" s="1"/>
      <c r="C202" s="1"/>
      <c r="D202" s="1"/>
      <c r="E202" s="1"/>
      <c r="F202" s="1"/>
      <c r="G202" s="1"/>
      <c r="H202" s="1"/>
      <c r="I202" s="1"/>
      <c r="J202" s="1"/>
      <c r="K202" s="1"/>
      <c r="L202" s="1"/>
    </row>
    <row r="203" spans="1:12" ht="54.75" customHeight="1" x14ac:dyDescent="0.2">
      <c r="A203" s="1"/>
      <c r="B203" s="1"/>
      <c r="C203" s="1"/>
      <c r="D203" s="1"/>
      <c r="E203" s="1"/>
      <c r="F203" s="1"/>
      <c r="G203" s="1"/>
      <c r="H203" s="1"/>
      <c r="I203" s="1"/>
      <c r="J203" s="1"/>
      <c r="K203" s="1"/>
      <c r="L203" s="1"/>
    </row>
    <row r="204" spans="1:12" x14ac:dyDescent="0.2">
      <c r="A204" s="1"/>
      <c r="B204" s="1"/>
      <c r="C204" s="1"/>
      <c r="D204" s="1"/>
      <c r="E204" s="1"/>
      <c r="F204" s="1"/>
      <c r="G204" s="1"/>
      <c r="H204" s="1"/>
      <c r="I204" s="1"/>
      <c r="J204" s="1"/>
      <c r="K204" s="1"/>
      <c r="L204" s="1"/>
    </row>
  </sheetData>
  <mergeCells count="125">
    <mergeCell ref="C197:K197"/>
    <mergeCell ref="C198:K198"/>
    <mergeCell ref="C199:K199"/>
    <mergeCell ref="C200:K200"/>
    <mergeCell ref="D39:H39"/>
    <mergeCell ref="D40:H40"/>
    <mergeCell ref="D41:E41"/>
    <mergeCell ref="C163:I163"/>
    <mergeCell ref="E162:K162"/>
    <mergeCell ref="E164:K164"/>
    <mergeCell ref="B174:K179"/>
    <mergeCell ref="C189:I189"/>
    <mergeCell ref="C196:K196"/>
    <mergeCell ref="C151:I151"/>
    <mergeCell ref="C152:I152"/>
    <mergeCell ref="C153:I153"/>
    <mergeCell ref="J153:K153"/>
    <mergeCell ref="C161:I161"/>
    <mergeCell ref="C129:I129"/>
    <mergeCell ref="C127:G127"/>
    <mergeCell ref="H127:K127"/>
    <mergeCell ref="C140:K140"/>
    <mergeCell ref="C142:F142"/>
    <mergeCell ref="C143:K145"/>
    <mergeCell ref="D90:E90"/>
    <mergeCell ref="G90:H90"/>
    <mergeCell ref="C88:E88"/>
    <mergeCell ref="C109:D109"/>
    <mergeCell ref="E109:F109"/>
    <mergeCell ref="C110:D110"/>
    <mergeCell ref="E110:F110"/>
    <mergeCell ref="C111:D111"/>
    <mergeCell ref="E111:F111"/>
    <mergeCell ref="C106:D106"/>
    <mergeCell ref="E106:F106"/>
    <mergeCell ref="C107:D107"/>
    <mergeCell ref="E107:F107"/>
    <mergeCell ref="C108:D108"/>
    <mergeCell ref="E108:F108"/>
    <mergeCell ref="C104:D104"/>
    <mergeCell ref="E104:F104"/>
    <mergeCell ref="C105:D105"/>
    <mergeCell ref="E105:F105"/>
    <mergeCell ref="E29:G29"/>
    <mergeCell ref="E27:G27"/>
    <mergeCell ref="J27:K27"/>
    <mergeCell ref="J29:K29"/>
    <mergeCell ref="I38:J38"/>
    <mergeCell ref="F78:G78"/>
    <mergeCell ref="C79:E79"/>
    <mergeCell ref="C80:E80"/>
    <mergeCell ref="D49:I49"/>
    <mergeCell ref="D50:I50"/>
    <mergeCell ref="D51:I51"/>
    <mergeCell ref="D52:I52"/>
    <mergeCell ref="G41:K41"/>
    <mergeCell ref="C53:D53"/>
    <mergeCell ref="C55:K55"/>
    <mergeCell ref="C56:K59"/>
    <mergeCell ref="C74:K74"/>
    <mergeCell ref="H79:J79"/>
    <mergeCell ref="H78:J78"/>
    <mergeCell ref="C76:J76"/>
    <mergeCell ref="C77:J77"/>
    <mergeCell ref="E53:K53"/>
    <mergeCell ref="D20:F20"/>
    <mergeCell ref="C29:C30"/>
    <mergeCell ref="C32:K33"/>
    <mergeCell ref="J18:K18"/>
    <mergeCell ref="C37:D37"/>
    <mergeCell ref="B188:C188"/>
    <mergeCell ref="A3:L3"/>
    <mergeCell ref="A4:L4"/>
    <mergeCell ref="D9:J10"/>
    <mergeCell ref="D12:J12"/>
    <mergeCell ref="D14:J14"/>
    <mergeCell ref="D16:F16"/>
    <mergeCell ref="D18:F18"/>
    <mergeCell ref="C162:D162"/>
    <mergeCell ref="C164:D164"/>
    <mergeCell ref="B187:C187"/>
    <mergeCell ref="C146:K146"/>
    <mergeCell ref="C150:I150"/>
    <mergeCell ref="B142:B145"/>
    <mergeCell ref="D141:E141"/>
    <mergeCell ref="F141:G141"/>
    <mergeCell ref="H141:I141"/>
    <mergeCell ref="C121:K122"/>
    <mergeCell ref="C123:I123"/>
    <mergeCell ref="C119:J119"/>
    <mergeCell ref="C120:J120"/>
    <mergeCell ref="D115:I115"/>
    <mergeCell ref="D116:I116"/>
    <mergeCell ref="D117:I117"/>
    <mergeCell ref="B121:B122"/>
    <mergeCell ref="C118:E118"/>
    <mergeCell ref="B119:B120"/>
    <mergeCell ref="C112:D112"/>
    <mergeCell ref="E112:F112"/>
    <mergeCell ref="D113:I113"/>
    <mergeCell ref="D114:I114"/>
    <mergeCell ref="B102:B103"/>
    <mergeCell ref="C102:D102"/>
    <mergeCell ref="C103:D103"/>
    <mergeCell ref="E102:F103"/>
    <mergeCell ref="H80:J80"/>
    <mergeCell ref="H81:J81"/>
    <mergeCell ref="H82:J82"/>
    <mergeCell ref="H83:J83"/>
    <mergeCell ref="H84:J84"/>
    <mergeCell ref="H85:J85"/>
    <mergeCell ref="H86:J86"/>
    <mergeCell ref="H87:J87"/>
    <mergeCell ref="C87:E87"/>
    <mergeCell ref="C81:E81"/>
    <mergeCell ref="C82:E82"/>
    <mergeCell ref="C83:E83"/>
    <mergeCell ref="C84:E84"/>
    <mergeCell ref="C85:E85"/>
    <mergeCell ref="C86:E86"/>
    <mergeCell ref="H88:J88"/>
    <mergeCell ref="C89:K89"/>
    <mergeCell ref="I90:J90"/>
    <mergeCell ref="J102:K103"/>
    <mergeCell ref="G102:I103"/>
  </mergeCells>
  <pageMargins left="0.7" right="0.7" top="0.75" bottom="0.75" header="0.3" footer="0.3"/>
  <pageSetup scale="37" orientation="portrait" r:id="rId1"/>
  <rowBreaks count="4" manualBreakCount="4">
    <brk id="42" max="11" man="1"/>
    <brk id="92" max="11" man="1"/>
    <brk id="130" max="16383" man="1"/>
    <brk id="1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228600</xdr:colOff>
                    <xdr:row>39</xdr:row>
                    <xdr:rowOff>447675</xdr:rowOff>
                  </from>
                  <to>
                    <xdr:col>9</xdr:col>
                    <xdr:colOff>581025</xdr:colOff>
                    <xdr:row>39</xdr:row>
                    <xdr:rowOff>676275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10</xdr:col>
                    <xdr:colOff>381000</xdr:colOff>
                    <xdr:row>49</xdr:row>
                    <xdr:rowOff>476250</xdr:rowOff>
                  </from>
                  <to>
                    <xdr:col>10</xdr:col>
                    <xdr:colOff>742950</xdr:colOff>
                    <xdr:row>49</xdr:row>
                    <xdr:rowOff>704850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10</xdr:col>
                    <xdr:colOff>390525</xdr:colOff>
                    <xdr:row>48</xdr:row>
                    <xdr:rowOff>209550</xdr:rowOff>
                  </from>
                  <to>
                    <xdr:col>10</xdr:col>
                    <xdr:colOff>742950</xdr:colOff>
                    <xdr:row>48</xdr:row>
                    <xdr:rowOff>438150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10</xdr:col>
                    <xdr:colOff>371475</xdr:colOff>
                    <xdr:row>51</xdr:row>
                    <xdr:rowOff>295275</xdr:rowOff>
                  </from>
                  <to>
                    <xdr:col>10</xdr:col>
                    <xdr:colOff>733425</xdr:colOff>
                    <xdr:row>51</xdr:row>
                    <xdr:rowOff>523875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10</xdr:col>
                    <xdr:colOff>381000</xdr:colOff>
                    <xdr:row>50</xdr:row>
                    <xdr:rowOff>209550</xdr:rowOff>
                  </from>
                  <to>
                    <xdr:col>10</xdr:col>
                    <xdr:colOff>742950</xdr:colOff>
                    <xdr:row>50</xdr:row>
                    <xdr:rowOff>438150</xdr:rowOff>
                  </to>
                </anchor>
              </controlPr>
            </control>
          </mc:Choice>
        </mc:AlternateContent>
        <mc:AlternateContent xmlns:mc="http://schemas.openxmlformats.org/markup-compatibility/2006">
          <mc:Choice Requires="x14">
            <control shapeId="1187" r:id="rId9" name="Check Box 163">
              <controlPr defaultSize="0" autoFill="0" autoLine="0" autoPict="0">
                <anchor moveWithCells="1">
                  <from>
                    <xdr:col>3</xdr:col>
                    <xdr:colOff>314325</xdr:colOff>
                    <xdr:row>179</xdr:row>
                    <xdr:rowOff>161925</xdr:rowOff>
                  </from>
                  <to>
                    <xdr:col>3</xdr:col>
                    <xdr:colOff>657225</xdr:colOff>
                    <xdr:row>181</xdr:row>
                    <xdr:rowOff>9525</xdr:rowOff>
                  </to>
                </anchor>
              </controlPr>
            </control>
          </mc:Choice>
        </mc:AlternateContent>
        <mc:AlternateContent xmlns:mc="http://schemas.openxmlformats.org/markup-compatibility/2006">
          <mc:Choice Requires="x14">
            <control shapeId="1188" r:id="rId10" name="Check Box 164">
              <controlPr defaultSize="0" autoFill="0" autoLine="0" autoPict="0">
                <anchor moveWithCells="1">
                  <from>
                    <xdr:col>4</xdr:col>
                    <xdr:colOff>314325</xdr:colOff>
                    <xdr:row>180</xdr:row>
                    <xdr:rowOff>0</xdr:rowOff>
                  </from>
                  <to>
                    <xdr:col>5</xdr:col>
                    <xdr:colOff>66675</xdr:colOff>
                    <xdr:row>181</xdr:row>
                    <xdr:rowOff>38100</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5</xdr:col>
                    <xdr:colOff>19050</xdr:colOff>
                    <xdr:row>25</xdr:row>
                    <xdr:rowOff>28575</xdr:rowOff>
                  </from>
                  <to>
                    <xdr:col>5</xdr:col>
                    <xdr:colOff>371475</xdr:colOff>
                    <xdr:row>25</xdr:row>
                    <xdr:rowOff>257175</xdr:rowOff>
                  </to>
                </anchor>
              </controlPr>
            </control>
          </mc:Choice>
        </mc:AlternateContent>
        <mc:AlternateContent xmlns:mc="http://schemas.openxmlformats.org/markup-compatibility/2006">
          <mc:Choice Requires="x14">
            <control shapeId="1190" r:id="rId12" name="Check Box 166">
              <controlPr defaultSize="0" autoFill="0" autoLine="0" autoPict="0">
                <anchor moveWithCells="1">
                  <from>
                    <xdr:col>8</xdr:col>
                    <xdr:colOff>523875</xdr:colOff>
                    <xdr:row>25</xdr:row>
                    <xdr:rowOff>38100</xdr:rowOff>
                  </from>
                  <to>
                    <xdr:col>9</xdr:col>
                    <xdr:colOff>276225</xdr:colOff>
                    <xdr:row>25</xdr:row>
                    <xdr:rowOff>266700</xdr:rowOff>
                  </to>
                </anchor>
              </controlPr>
            </control>
          </mc:Choice>
        </mc:AlternateContent>
        <mc:AlternateContent xmlns:mc="http://schemas.openxmlformats.org/markup-compatibility/2006">
          <mc:Choice Requires="x14">
            <control shapeId="1193" r:id="rId13" name="Check Box 169">
              <controlPr defaultSize="0" autoFill="0" autoLine="0" autoPict="0" altText="">
                <anchor moveWithCells="1">
                  <from>
                    <xdr:col>9</xdr:col>
                    <xdr:colOff>228600</xdr:colOff>
                    <xdr:row>38</xdr:row>
                    <xdr:rowOff>123825</xdr:rowOff>
                  </from>
                  <to>
                    <xdr:col>9</xdr:col>
                    <xdr:colOff>581025</xdr:colOff>
                    <xdr:row>38</xdr:row>
                    <xdr:rowOff>352425</xdr:rowOff>
                  </to>
                </anchor>
              </controlPr>
            </control>
          </mc:Choice>
        </mc:AlternateContent>
        <mc:AlternateContent xmlns:mc="http://schemas.openxmlformats.org/markup-compatibility/2006">
          <mc:Choice Requires="x14">
            <control shapeId="1199" r:id="rId14" name="Check Box 175">
              <controlPr defaultSize="0" autoFill="0" autoLine="0" autoPict="0">
                <anchor moveWithCells="1">
                  <from>
                    <xdr:col>2</xdr:col>
                    <xdr:colOff>962025</xdr:colOff>
                    <xdr:row>140</xdr:row>
                    <xdr:rowOff>66675</xdr:rowOff>
                  </from>
                  <to>
                    <xdr:col>2</xdr:col>
                    <xdr:colOff>1304925</xdr:colOff>
                    <xdr:row>140</xdr:row>
                    <xdr:rowOff>295275</xdr:rowOff>
                  </to>
                </anchor>
              </controlPr>
            </control>
          </mc:Choice>
        </mc:AlternateContent>
        <mc:AlternateContent xmlns:mc="http://schemas.openxmlformats.org/markup-compatibility/2006">
          <mc:Choice Requires="x14">
            <control shapeId="1200" r:id="rId15" name="Check Box 176">
              <controlPr defaultSize="0" autoFill="0" autoLine="0" autoPict="0">
                <anchor moveWithCells="1">
                  <from>
                    <xdr:col>3</xdr:col>
                    <xdr:colOff>962025</xdr:colOff>
                    <xdr:row>140</xdr:row>
                    <xdr:rowOff>66675</xdr:rowOff>
                  </from>
                  <to>
                    <xdr:col>4</xdr:col>
                    <xdr:colOff>342900</xdr:colOff>
                    <xdr:row>140</xdr:row>
                    <xdr:rowOff>295275</xdr:rowOff>
                  </to>
                </anchor>
              </controlPr>
            </control>
          </mc:Choice>
        </mc:AlternateContent>
        <mc:AlternateContent xmlns:mc="http://schemas.openxmlformats.org/markup-compatibility/2006">
          <mc:Choice Requires="x14">
            <control shapeId="1201" r:id="rId16" name="Check Box 177">
              <controlPr defaultSize="0" autoFill="0" autoLine="0" autoPict="0">
                <anchor moveWithCells="1">
                  <from>
                    <xdr:col>5</xdr:col>
                    <xdr:colOff>962025</xdr:colOff>
                    <xdr:row>140</xdr:row>
                    <xdr:rowOff>66675</xdr:rowOff>
                  </from>
                  <to>
                    <xdr:col>5</xdr:col>
                    <xdr:colOff>1304925</xdr:colOff>
                    <xdr:row>140</xdr:row>
                    <xdr:rowOff>295275</xdr:rowOff>
                  </to>
                </anchor>
              </controlPr>
            </control>
          </mc:Choice>
        </mc:AlternateContent>
        <mc:AlternateContent xmlns:mc="http://schemas.openxmlformats.org/markup-compatibility/2006">
          <mc:Choice Requires="x14">
            <control shapeId="1202" r:id="rId17" name="Check Box 178">
              <controlPr defaultSize="0" autoFill="0" autoLine="0" autoPict="0">
                <anchor moveWithCells="1">
                  <from>
                    <xdr:col>7</xdr:col>
                    <xdr:colOff>962025</xdr:colOff>
                    <xdr:row>140</xdr:row>
                    <xdr:rowOff>66675</xdr:rowOff>
                  </from>
                  <to>
                    <xdr:col>8</xdr:col>
                    <xdr:colOff>352425</xdr:colOff>
                    <xdr:row>140</xdr:row>
                    <xdr:rowOff>295275</xdr:rowOff>
                  </to>
                </anchor>
              </controlPr>
            </control>
          </mc:Choice>
        </mc:AlternateContent>
        <mc:AlternateContent xmlns:mc="http://schemas.openxmlformats.org/markup-compatibility/2006">
          <mc:Choice Requires="x14">
            <control shapeId="1205" r:id="rId18" name="Check Box 181">
              <controlPr defaultSize="0" autoFill="0" autoLine="0" autoPict="0">
                <anchor moveWithCells="1">
                  <from>
                    <xdr:col>9</xdr:col>
                    <xdr:colOff>866775</xdr:colOff>
                    <xdr:row>150</xdr:row>
                    <xdr:rowOff>104775</xdr:rowOff>
                  </from>
                  <to>
                    <xdr:col>9</xdr:col>
                    <xdr:colOff>1219200</xdr:colOff>
                    <xdr:row>150</xdr:row>
                    <xdr:rowOff>333375</xdr:rowOff>
                  </to>
                </anchor>
              </controlPr>
            </control>
          </mc:Choice>
        </mc:AlternateContent>
        <mc:AlternateContent xmlns:mc="http://schemas.openxmlformats.org/markup-compatibility/2006">
          <mc:Choice Requires="x14">
            <control shapeId="1208" r:id="rId19" name="Check Box 184">
              <controlPr defaultSize="0" autoFill="0" autoLine="0" autoPict="0">
                <anchor moveWithCells="1">
                  <from>
                    <xdr:col>5</xdr:col>
                    <xdr:colOff>228600</xdr:colOff>
                    <xdr:row>40</xdr:row>
                    <xdr:rowOff>76200</xdr:rowOff>
                  </from>
                  <to>
                    <xdr:col>5</xdr:col>
                    <xdr:colOff>590550</xdr:colOff>
                    <xdr:row>40</xdr:row>
                    <xdr:rowOff>304800</xdr:rowOff>
                  </to>
                </anchor>
              </controlPr>
            </control>
          </mc:Choice>
        </mc:AlternateContent>
        <mc:AlternateContent xmlns:mc="http://schemas.openxmlformats.org/markup-compatibility/2006">
          <mc:Choice Requires="x14">
            <control shapeId="1220" r:id="rId20" name="Check Box 196">
              <controlPr defaultSize="0" autoFill="0" autoLine="0" autoPict="0">
                <anchor moveWithCells="1">
                  <from>
                    <xdr:col>4</xdr:col>
                    <xdr:colOff>57150</xdr:colOff>
                    <xdr:row>65</xdr:row>
                    <xdr:rowOff>66675</xdr:rowOff>
                  </from>
                  <to>
                    <xdr:col>4</xdr:col>
                    <xdr:colOff>419100</xdr:colOff>
                    <xdr:row>65</xdr:row>
                    <xdr:rowOff>295275</xdr:rowOff>
                  </to>
                </anchor>
              </controlPr>
            </control>
          </mc:Choice>
        </mc:AlternateContent>
        <mc:AlternateContent xmlns:mc="http://schemas.openxmlformats.org/markup-compatibility/2006">
          <mc:Choice Requires="x14">
            <control shapeId="1221" r:id="rId21" name="Check Box 197">
              <controlPr defaultSize="0" autoFill="0" autoLine="0" autoPict="0">
                <anchor moveWithCells="1">
                  <from>
                    <xdr:col>6</xdr:col>
                    <xdr:colOff>123825</xdr:colOff>
                    <xdr:row>77</xdr:row>
                    <xdr:rowOff>323850</xdr:rowOff>
                  </from>
                  <to>
                    <xdr:col>6</xdr:col>
                    <xdr:colOff>485775</xdr:colOff>
                    <xdr:row>78</xdr:row>
                    <xdr:rowOff>200025</xdr:rowOff>
                  </to>
                </anchor>
              </controlPr>
            </control>
          </mc:Choice>
        </mc:AlternateContent>
        <mc:AlternateContent xmlns:mc="http://schemas.openxmlformats.org/markup-compatibility/2006">
          <mc:Choice Requires="x14">
            <control shapeId="1222" r:id="rId22" name="Check Box 198">
              <controlPr defaultSize="0" autoFill="0" autoLine="0" autoPict="0">
                <anchor moveWithCells="1">
                  <from>
                    <xdr:col>6</xdr:col>
                    <xdr:colOff>123825</xdr:colOff>
                    <xdr:row>78</xdr:row>
                    <xdr:rowOff>171450</xdr:rowOff>
                  </from>
                  <to>
                    <xdr:col>6</xdr:col>
                    <xdr:colOff>485775</xdr:colOff>
                    <xdr:row>79</xdr:row>
                    <xdr:rowOff>200025</xdr:rowOff>
                  </to>
                </anchor>
              </controlPr>
            </control>
          </mc:Choice>
        </mc:AlternateContent>
        <mc:AlternateContent xmlns:mc="http://schemas.openxmlformats.org/markup-compatibility/2006">
          <mc:Choice Requires="x14">
            <control shapeId="1223" r:id="rId23" name="Check Box 199">
              <controlPr defaultSize="0" autoFill="0" autoLine="0" autoPict="0">
                <anchor moveWithCells="1">
                  <from>
                    <xdr:col>6</xdr:col>
                    <xdr:colOff>123825</xdr:colOff>
                    <xdr:row>79</xdr:row>
                    <xdr:rowOff>171450</xdr:rowOff>
                  </from>
                  <to>
                    <xdr:col>6</xdr:col>
                    <xdr:colOff>485775</xdr:colOff>
                    <xdr:row>80</xdr:row>
                    <xdr:rowOff>200025</xdr:rowOff>
                  </to>
                </anchor>
              </controlPr>
            </control>
          </mc:Choice>
        </mc:AlternateContent>
        <mc:AlternateContent xmlns:mc="http://schemas.openxmlformats.org/markup-compatibility/2006">
          <mc:Choice Requires="x14">
            <control shapeId="1224" r:id="rId24" name="Check Box 200">
              <controlPr defaultSize="0" autoFill="0" autoLine="0" autoPict="0">
                <anchor moveWithCells="1">
                  <from>
                    <xdr:col>7</xdr:col>
                    <xdr:colOff>123825</xdr:colOff>
                    <xdr:row>102</xdr:row>
                    <xdr:rowOff>323850</xdr:rowOff>
                  </from>
                  <to>
                    <xdr:col>7</xdr:col>
                    <xdr:colOff>485775</xdr:colOff>
                    <xdr:row>104</xdr:row>
                    <xdr:rowOff>28575</xdr:rowOff>
                  </to>
                </anchor>
              </controlPr>
            </control>
          </mc:Choice>
        </mc:AlternateContent>
        <mc:AlternateContent xmlns:mc="http://schemas.openxmlformats.org/markup-compatibility/2006">
          <mc:Choice Requires="x14">
            <control shapeId="1225" r:id="rId25" name="Check Box 201">
              <controlPr defaultSize="0" autoFill="0" autoLine="0" autoPict="0">
                <anchor moveWithCells="1">
                  <from>
                    <xdr:col>7</xdr:col>
                    <xdr:colOff>123825</xdr:colOff>
                    <xdr:row>103</xdr:row>
                    <xdr:rowOff>171450</xdr:rowOff>
                  </from>
                  <to>
                    <xdr:col>7</xdr:col>
                    <xdr:colOff>485775</xdr:colOff>
                    <xdr:row>105</xdr:row>
                    <xdr:rowOff>0</xdr:rowOff>
                  </to>
                </anchor>
              </controlPr>
            </control>
          </mc:Choice>
        </mc:AlternateContent>
        <mc:AlternateContent xmlns:mc="http://schemas.openxmlformats.org/markup-compatibility/2006">
          <mc:Choice Requires="x14">
            <control shapeId="1226" r:id="rId26" name="Check Box 202">
              <controlPr defaultSize="0" autoFill="0" autoLine="0" autoPict="0">
                <anchor moveWithCells="1">
                  <from>
                    <xdr:col>7</xdr:col>
                    <xdr:colOff>123825</xdr:colOff>
                    <xdr:row>104</xdr:row>
                    <xdr:rowOff>171450</xdr:rowOff>
                  </from>
                  <to>
                    <xdr:col>7</xdr:col>
                    <xdr:colOff>485775</xdr:colOff>
                    <xdr:row>106</xdr:row>
                    <xdr:rowOff>0</xdr:rowOff>
                  </to>
                </anchor>
              </controlPr>
            </control>
          </mc:Choice>
        </mc:AlternateContent>
        <mc:AlternateContent xmlns:mc="http://schemas.openxmlformats.org/markup-compatibility/2006">
          <mc:Choice Requires="x14">
            <control shapeId="1227" r:id="rId27" name="Check Box 203">
              <controlPr defaultSize="0" autoFill="0" autoLine="0" autoPict="0">
                <anchor moveWithCells="1">
                  <from>
                    <xdr:col>7</xdr:col>
                    <xdr:colOff>123825</xdr:colOff>
                    <xdr:row>105</xdr:row>
                    <xdr:rowOff>323850</xdr:rowOff>
                  </from>
                  <to>
                    <xdr:col>7</xdr:col>
                    <xdr:colOff>485775</xdr:colOff>
                    <xdr:row>107</xdr:row>
                    <xdr:rowOff>28575</xdr:rowOff>
                  </to>
                </anchor>
              </controlPr>
            </control>
          </mc:Choice>
        </mc:AlternateContent>
        <mc:AlternateContent xmlns:mc="http://schemas.openxmlformats.org/markup-compatibility/2006">
          <mc:Choice Requires="x14">
            <control shapeId="1228" r:id="rId28" name="Check Box 204">
              <controlPr defaultSize="0" autoFill="0" autoLine="0" autoPict="0">
                <anchor moveWithCells="1">
                  <from>
                    <xdr:col>7</xdr:col>
                    <xdr:colOff>123825</xdr:colOff>
                    <xdr:row>106</xdr:row>
                    <xdr:rowOff>171450</xdr:rowOff>
                  </from>
                  <to>
                    <xdr:col>7</xdr:col>
                    <xdr:colOff>485775</xdr:colOff>
                    <xdr:row>108</xdr:row>
                    <xdr:rowOff>0</xdr:rowOff>
                  </to>
                </anchor>
              </controlPr>
            </control>
          </mc:Choice>
        </mc:AlternateContent>
        <mc:AlternateContent xmlns:mc="http://schemas.openxmlformats.org/markup-compatibility/2006">
          <mc:Choice Requires="x14">
            <control shapeId="1229" r:id="rId29" name="Check Box 205">
              <controlPr defaultSize="0" autoFill="0" autoLine="0" autoPict="0">
                <anchor moveWithCells="1">
                  <from>
                    <xdr:col>7</xdr:col>
                    <xdr:colOff>123825</xdr:colOff>
                    <xdr:row>107</xdr:row>
                    <xdr:rowOff>171450</xdr:rowOff>
                  </from>
                  <to>
                    <xdr:col>7</xdr:col>
                    <xdr:colOff>485775</xdr:colOff>
                    <xdr:row>109</xdr:row>
                    <xdr:rowOff>0</xdr:rowOff>
                  </to>
                </anchor>
              </controlPr>
            </control>
          </mc:Choice>
        </mc:AlternateContent>
        <mc:AlternateContent xmlns:mc="http://schemas.openxmlformats.org/markup-compatibility/2006">
          <mc:Choice Requires="x14">
            <control shapeId="1233" r:id="rId30" name="Check Box 209">
              <controlPr defaultSize="0" autoFill="0" autoLine="0" autoPict="0">
                <anchor moveWithCells="1">
                  <from>
                    <xdr:col>10</xdr:col>
                    <xdr:colOff>123825</xdr:colOff>
                    <xdr:row>102</xdr:row>
                    <xdr:rowOff>323850</xdr:rowOff>
                  </from>
                  <to>
                    <xdr:col>10</xdr:col>
                    <xdr:colOff>485775</xdr:colOff>
                    <xdr:row>104</xdr:row>
                    <xdr:rowOff>28575</xdr:rowOff>
                  </to>
                </anchor>
              </controlPr>
            </control>
          </mc:Choice>
        </mc:AlternateContent>
        <mc:AlternateContent xmlns:mc="http://schemas.openxmlformats.org/markup-compatibility/2006">
          <mc:Choice Requires="x14">
            <control shapeId="1234" r:id="rId31" name="Check Box 210">
              <controlPr defaultSize="0" autoFill="0" autoLine="0" autoPict="0">
                <anchor moveWithCells="1">
                  <from>
                    <xdr:col>10</xdr:col>
                    <xdr:colOff>123825</xdr:colOff>
                    <xdr:row>103</xdr:row>
                    <xdr:rowOff>171450</xdr:rowOff>
                  </from>
                  <to>
                    <xdr:col>10</xdr:col>
                    <xdr:colOff>485775</xdr:colOff>
                    <xdr:row>105</xdr:row>
                    <xdr:rowOff>0</xdr:rowOff>
                  </to>
                </anchor>
              </controlPr>
            </control>
          </mc:Choice>
        </mc:AlternateContent>
        <mc:AlternateContent xmlns:mc="http://schemas.openxmlformats.org/markup-compatibility/2006">
          <mc:Choice Requires="x14">
            <control shapeId="1235" r:id="rId32" name="Check Box 211">
              <controlPr defaultSize="0" autoFill="0" autoLine="0" autoPict="0">
                <anchor moveWithCells="1">
                  <from>
                    <xdr:col>10</xdr:col>
                    <xdr:colOff>123825</xdr:colOff>
                    <xdr:row>104</xdr:row>
                    <xdr:rowOff>171450</xdr:rowOff>
                  </from>
                  <to>
                    <xdr:col>10</xdr:col>
                    <xdr:colOff>485775</xdr:colOff>
                    <xdr:row>106</xdr:row>
                    <xdr:rowOff>0</xdr:rowOff>
                  </to>
                </anchor>
              </controlPr>
            </control>
          </mc:Choice>
        </mc:AlternateContent>
        <mc:AlternateContent xmlns:mc="http://schemas.openxmlformats.org/markup-compatibility/2006">
          <mc:Choice Requires="x14">
            <control shapeId="1236" r:id="rId33" name="Check Box 212">
              <controlPr defaultSize="0" autoFill="0" autoLine="0" autoPict="0">
                <anchor moveWithCells="1">
                  <from>
                    <xdr:col>10</xdr:col>
                    <xdr:colOff>123825</xdr:colOff>
                    <xdr:row>105</xdr:row>
                    <xdr:rowOff>323850</xdr:rowOff>
                  </from>
                  <to>
                    <xdr:col>10</xdr:col>
                    <xdr:colOff>485775</xdr:colOff>
                    <xdr:row>107</xdr:row>
                    <xdr:rowOff>28575</xdr:rowOff>
                  </to>
                </anchor>
              </controlPr>
            </control>
          </mc:Choice>
        </mc:AlternateContent>
        <mc:AlternateContent xmlns:mc="http://schemas.openxmlformats.org/markup-compatibility/2006">
          <mc:Choice Requires="x14">
            <control shapeId="1237" r:id="rId34" name="Check Box 213">
              <controlPr defaultSize="0" autoFill="0" autoLine="0" autoPict="0">
                <anchor moveWithCells="1">
                  <from>
                    <xdr:col>10</xdr:col>
                    <xdr:colOff>123825</xdr:colOff>
                    <xdr:row>106</xdr:row>
                    <xdr:rowOff>171450</xdr:rowOff>
                  </from>
                  <to>
                    <xdr:col>10</xdr:col>
                    <xdr:colOff>485775</xdr:colOff>
                    <xdr:row>108</xdr:row>
                    <xdr:rowOff>0</xdr:rowOff>
                  </to>
                </anchor>
              </controlPr>
            </control>
          </mc:Choice>
        </mc:AlternateContent>
        <mc:AlternateContent xmlns:mc="http://schemas.openxmlformats.org/markup-compatibility/2006">
          <mc:Choice Requires="x14">
            <control shapeId="1238" r:id="rId35" name="Check Box 214">
              <controlPr defaultSize="0" autoFill="0" autoLine="0" autoPict="0">
                <anchor moveWithCells="1">
                  <from>
                    <xdr:col>10</xdr:col>
                    <xdr:colOff>123825</xdr:colOff>
                    <xdr:row>107</xdr:row>
                    <xdr:rowOff>171450</xdr:rowOff>
                  </from>
                  <to>
                    <xdr:col>10</xdr:col>
                    <xdr:colOff>485775</xdr:colOff>
                    <xdr:row>109</xdr:row>
                    <xdr:rowOff>0</xdr:rowOff>
                  </to>
                </anchor>
              </controlPr>
            </control>
          </mc:Choice>
        </mc:AlternateContent>
        <mc:AlternateContent xmlns:mc="http://schemas.openxmlformats.org/markup-compatibility/2006">
          <mc:Choice Requires="x14">
            <control shapeId="1241" r:id="rId36" name="Check Box 217">
              <controlPr defaultSize="0" autoFill="0" autoLine="0" autoPict="0">
                <anchor moveWithCells="1">
                  <from>
                    <xdr:col>10</xdr:col>
                    <xdr:colOff>114300</xdr:colOff>
                    <xdr:row>112</xdr:row>
                    <xdr:rowOff>438150</xdr:rowOff>
                  </from>
                  <to>
                    <xdr:col>10</xdr:col>
                    <xdr:colOff>476250</xdr:colOff>
                    <xdr:row>114</xdr:row>
                    <xdr:rowOff>9525</xdr:rowOff>
                  </to>
                </anchor>
              </controlPr>
            </control>
          </mc:Choice>
        </mc:AlternateContent>
        <mc:AlternateContent xmlns:mc="http://schemas.openxmlformats.org/markup-compatibility/2006">
          <mc:Choice Requires="x14">
            <control shapeId="1242" r:id="rId37" name="Check Box 218">
              <controlPr defaultSize="0" autoFill="0" autoLine="0" autoPict="0">
                <anchor moveWithCells="1">
                  <from>
                    <xdr:col>10</xdr:col>
                    <xdr:colOff>123825</xdr:colOff>
                    <xdr:row>112</xdr:row>
                    <xdr:rowOff>171450</xdr:rowOff>
                  </from>
                  <to>
                    <xdr:col>10</xdr:col>
                    <xdr:colOff>485775</xdr:colOff>
                    <xdr:row>112</xdr:row>
                    <xdr:rowOff>400050</xdr:rowOff>
                  </to>
                </anchor>
              </controlPr>
            </control>
          </mc:Choice>
        </mc:AlternateContent>
        <mc:AlternateContent xmlns:mc="http://schemas.openxmlformats.org/markup-compatibility/2006">
          <mc:Choice Requires="x14">
            <control shapeId="1243" r:id="rId38" name="Check Box 219">
              <controlPr defaultSize="0" autoFill="0" autoLine="0" autoPict="0">
                <anchor moveWithCells="1">
                  <from>
                    <xdr:col>10</xdr:col>
                    <xdr:colOff>123825</xdr:colOff>
                    <xdr:row>113</xdr:row>
                    <xdr:rowOff>171450</xdr:rowOff>
                  </from>
                  <to>
                    <xdr:col>10</xdr:col>
                    <xdr:colOff>485775</xdr:colOff>
                    <xdr:row>115</xdr:row>
                    <xdr:rowOff>0</xdr:rowOff>
                  </to>
                </anchor>
              </controlPr>
            </control>
          </mc:Choice>
        </mc:AlternateContent>
        <mc:AlternateContent xmlns:mc="http://schemas.openxmlformats.org/markup-compatibility/2006">
          <mc:Choice Requires="x14">
            <control shapeId="1244" r:id="rId39" name="Check Box 220">
              <controlPr defaultSize="0" autoFill="0" autoLine="0" autoPict="0">
                <anchor moveWithCells="1">
                  <from>
                    <xdr:col>10</xdr:col>
                    <xdr:colOff>123825</xdr:colOff>
                    <xdr:row>114</xdr:row>
                    <xdr:rowOff>171450</xdr:rowOff>
                  </from>
                  <to>
                    <xdr:col>10</xdr:col>
                    <xdr:colOff>485775</xdr:colOff>
                    <xdr:row>116</xdr:row>
                    <xdr:rowOff>0</xdr:rowOff>
                  </to>
                </anchor>
              </controlPr>
            </control>
          </mc:Choice>
        </mc:AlternateContent>
        <mc:AlternateContent xmlns:mc="http://schemas.openxmlformats.org/markup-compatibility/2006">
          <mc:Choice Requires="x14">
            <control shapeId="1245" r:id="rId40" name="Check Box 221">
              <controlPr defaultSize="0" autoFill="0" autoLine="0" autoPict="0">
                <anchor moveWithCells="1">
                  <from>
                    <xdr:col>10</xdr:col>
                    <xdr:colOff>114300</xdr:colOff>
                    <xdr:row>116</xdr:row>
                    <xdr:rowOff>133350</xdr:rowOff>
                  </from>
                  <to>
                    <xdr:col>10</xdr:col>
                    <xdr:colOff>476250</xdr:colOff>
                    <xdr:row>116</xdr:row>
                    <xdr:rowOff>361950</xdr:rowOff>
                  </to>
                </anchor>
              </controlPr>
            </control>
          </mc:Choice>
        </mc:AlternateContent>
        <mc:AlternateContent xmlns:mc="http://schemas.openxmlformats.org/markup-compatibility/2006">
          <mc:Choice Requires="x14">
            <control shapeId="1246" r:id="rId41" name="Check Box 222">
              <controlPr defaultSize="0" autoFill="0" autoLine="0" autoPict="0">
                <anchor moveWithCells="1">
                  <from>
                    <xdr:col>10</xdr:col>
                    <xdr:colOff>114300</xdr:colOff>
                    <xdr:row>122</xdr:row>
                    <xdr:rowOff>57150</xdr:rowOff>
                  </from>
                  <to>
                    <xdr:col>10</xdr:col>
                    <xdr:colOff>476250</xdr:colOff>
                    <xdr:row>122</xdr:row>
                    <xdr:rowOff>285750</xdr:rowOff>
                  </to>
                </anchor>
              </controlPr>
            </control>
          </mc:Choice>
        </mc:AlternateContent>
        <mc:AlternateContent xmlns:mc="http://schemas.openxmlformats.org/markup-compatibility/2006">
          <mc:Choice Requires="x14">
            <control shapeId="1247" r:id="rId42" name="Check Box 223">
              <controlPr defaultSize="0" autoFill="0" autoLine="0" autoPict="0">
                <anchor moveWithCells="1">
                  <from>
                    <xdr:col>10</xdr:col>
                    <xdr:colOff>142875</xdr:colOff>
                    <xdr:row>128</xdr:row>
                    <xdr:rowOff>142875</xdr:rowOff>
                  </from>
                  <to>
                    <xdr:col>10</xdr:col>
                    <xdr:colOff>495300</xdr:colOff>
                    <xdr:row>128</xdr:row>
                    <xdr:rowOff>371475</xdr:rowOff>
                  </to>
                </anchor>
              </controlPr>
            </control>
          </mc:Choice>
        </mc:AlternateContent>
        <mc:AlternateContent xmlns:mc="http://schemas.openxmlformats.org/markup-compatibility/2006">
          <mc:Choice Requires="x14">
            <control shapeId="1248" r:id="rId43" name="Check Box 224">
              <controlPr defaultSize="0" autoFill="0" autoLine="0" autoPict="0">
                <anchor moveWithCells="1">
                  <from>
                    <xdr:col>10</xdr:col>
                    <xdr:colOff>142875</xdr:colOff>
                    <xdr:row>149</xdr:row>
                    <xdr:rowOff>95250</xdr:rowOff>
                  </from>
                  <to>
                    <xdr:col>10</xdr:col>
                    <xdr:colOff>495300</xdr:colOff>
                    <xdr:row>149</xdr:row>
                    <xdr:rowOff>323850</xdr:rowOff>
                  </to>
                </anchor>
              </controlPr>
            </control>
          </mc:Choice>
        </mc:AlternateContent>
        <mc:AlternateContent xmlns:mc="http://schemas.openxmlformats.org/markup-compatibility/2006">
          <mc:Choice Requires="x14">
            <control shapeId="1249" r:id="rId44" name="Check Box 225">
              <controlPr defaultSize="0" autoFill="0" autoLine="0" autoPict="0">
                <anchor moveWithCells="1">
                  <from>
                    <xdr:col>10</xdr:col>
                    <xdr:colOff>142875</xdr:colOff>
                    <xdr:row>151</xdr:row>
                    <xdr:rowOff>95250</xdr:rowOff>
                  </from>
                  <to>
                    <xdr:col>10</xdr:col>
                    <xdr:colOff>495300</xdr:colOff>
                    <xdr:row>151</xdr:row>
                    <xdr:rowOff>323850</xdr:rowOff>
                  </to>
                </anchor>
              </controlPr>
            </control>
          </mc:Choice>
        </mc:AlternateContent>
        <mc:AlternateContent xmlns:mc="http://schemas.openxmlformats.org/markup-compatibility/2006">
          <mc:Choice Requires="x14">
            <control shapeId="1250" r:id="rId45" name="Check Box 226">
              <controlPr defaultSize="0" autoFill="0" autoLine="0" autoPict="0">
                <anchor moveWithCells="1">
                  <from>
                    <xdr:col>10</xdr:col>
                    <xdr:colOff>866775</xdr:colOff>
                    <xdr:row>150</xdr:row>
                    <xdr:rowOff>104775</xdr:rowOff>
                  </from>
                  <to>
                    <xdr:col>10</xdr:col>
                    <xdr:colOff>1219200</xdr:colOff>
                    <xdr:row>150</xdr:row>
                    <xdr:rowOff>333375</xdr:rowOff>
                  </to>
                </anchor>
              </controlPr>
            </control>
          </mc:Choice>
        </mc:AlternateContent>
        <mc:AlternateContent xmlns:mc="http://schemas.openxmlformats.org/markup-compatibility/2006">
          <mc:Choice Requires="x14">
            <control shapeId="1251" r:id="rId46" name="Check Box 227">
              <controlPr defaultSize="0" autoFill="0" autoLine="0" autoPict="0">
                <anchor moveWithCells="1">
                  <from>
                    <xdr:col>10</xdr:col>
                    <xdr:colOff>171450</xdr:colOff>
                    <xdr:row>160</xdr:row>
                    <xdr:rowOff>152400</xdr:rowOff>
                  </from>
                  <to>
                    <xdr:col>10</xdr:col>
                    <xdr:colOff>523875</xdr:colOff>
                    <xdr:row>160</xdr:row>
                    <xdr:rowOff>381000</xdr:rowOff>
                  </to>
                </anchor>
              </controlPr>
            </control>
          </mc:Choice>
        </mc:AlternateContent>
        <mc:AlternateContent xmlns:mc="http://schemas.openxmlformats.org/markup-compatibility/2006">
          <mc:Choice Requires="x14">
            <control shapeId="1253" r:id="rId47" name="Check Box 229">
              <controlPr defaultSize="0" autoFill="0" autoLine="0" autoPict="0">
                <anchor moveWithCells="1">
                  <from>
                    <xdr:col>10</xdr:col>
                    <xdr:colOff>180975</xdr:colOff>
                    <xdr:row>162</xdr:row>
                    <xdr:rowOff>161925</xdr:rowOff>
                  </from>
                  <to>
                    <xdr:col>10</xdr:col>
                    <xdr:colOff>533400</xdr:colOff>
                    <xdr:row>162</xdr:row>
                    <xdr:rowOff>390525</xdr:rowOff>
                  </to>
                </anchor>
              </controlPr>
            </control>
          </mc:Choice>
        </mc:AlternateContent>
        <mc:AlternateContent xmlns:mc="http://schemas.openxmlformats.org/markup-compatibility/2006">
          <mc:Choice Requires="x14">
            <control shapeId="1255" r:id="rId48" name="Check Box 231">
              <controlPr defaultSize="0" autoFill="0" autoLine="0" autoPict="0">
                <anchor moveWithCells="1">
                  <from>
                    <xdr:col>6</xdr:col>
                    <xdr:colOff>123825</xdr:colOff>
                    <xdr:row>80</xdr:row>
                    <xdr:rowOff>171450</xdr:rowOff>
                  </from>
                  <to>
                    <xdr:col>6</xdr:col>
                    <xdr:colOff>485775</xdr:colOff>
                    <xdr:row>81</xdr:row>
                    <xdr:rowOff>200025</xdr:rowOff>
                  </to>
                </anchor>
              </controlPr>
            </control>
          </mc:Choice>
        </mc:AlternateContent>
        <mc:AlternateContent xmlns:mc="http://schemas.openxmlformats.org/markup-compatibility/2006">
          <mc:Choice Requires="x14">
            <control shapeId="1256" r:id="rId49" name="Check Box 232">
              <controlPr defaultSize="0" autoFill="0" autoLine="0" autoPict="0">
                <anchor moveWithCells="1">
                  <from>
                    <xdr:col>6</xdr:col>
                    <xdr:colOff>123825</xdr:colOff>
                    <xdr:row>81</xdr:row>
                    <xdr:rowOff>171450</xdr:rowOff>
                  </from>
                  <to>
                    <xdr:col>6</xdr:col>
                    <xdr:colOff>485775</xdr:colOff>
                    <xdr:row>82</xdr:row>
                    <xdr:rowOff>200025</xdr:rowOff>
                  </to>
                </anchor>
              </controlPr>
            </control>
          </mc:Choice>
        </mc:AlternateContent>
        <mc:AlternateContent xmlns:mc="http://schemas.openxmlformats.org/markup-compatibility/2006">
          <mc:Choice Requires="x14">
            <control shapeId="1257" r:id="rId50" name="Check Box 233">
              <controlPr defaultSize="0" autoFill="0" autoLine="0" autoPict="0">
                <anchor moveWithCells="1">
                  <from>
                    <xdr:col>6</xdr:col>
                    <xdr:colOff>123825</xdr:colOff>
                    <xdr:row>82</xdr:row>
                    <xdr:rowOff>171450</xdr:rowOff>
                  </from>
                  <to>
                    <xdr:col>6</xdr:col>
                    <xdr:colOff>485775</xdr:colOff>
                    <xdr:row>83</xdr:row>
                    <xdr:rowOff>200025</xdr:rowOff>
                  </to>
                </anchor>
              </controlPr>
            </control>
          </mc:Choice>
        </mc:AlternateContent>
        <mc:AlternateContent xmlns:mc="http://schemas.openxmlformats.org/markup-compatibility/2006">
          <mc:Choice Requires="x14">
            <control shapeId="1258" r:id="rId51" name="Check Box 234">
              <controlPr defaultSize="0" autoFill="0" autoLine="0" autoPict="0">
                <anchor moveWithCells="1">
                  <from>
                    <xdr:col>6</xdr:col>
                    <xdr:colOff>123825</xdr:colOff>
                    <xdr:row>83</xdr:row>
                    <xdr:rowOff>171450</xdr:rowOff>
                  </from>
                  <to>
                    <xdr:col>6</xdr:col>
                    <xdr:colOff>485775</xdr:colOff>
                    <xdr:row>85</xdr:row>
                    <xdr:rowOff>9525</xdr:rowOff>
                  </to>
                </anchor>
              </controlPr>
            </control>
          </mc:Choice>
        </mc:AlternateContent>
        <mc:AlternateContent xmlns:mc="http://schemas.openxmlformats.org/markup-compatibility/2006">
          <mc:Choice Requires="x14">
            <control shapeId="1260" r:id="rId52" name="Check Box 236">
              <controlPr defaultSize="0" autoFill="0" autoLine="0" autoPict="0">
                <anchor moveWithCells="1">
                  <from>
                    <xdr:col>7</xdr:col>
                    <xdr:colOff>123825</xdr:colOff>
                    <xdr:row>108</xdr:row>
                    <xdr:rowOff>171450</xdr:rowOff>
                  </from>
                  <to>
                    <xdr:col>7</xdr:col>
                    <xdr:colOff>485775</xdr:colOff>
                    <xdr:row>110</xdr:row>
                    <xdr:rowOff>0</xdr:rowOff>
                  </to>
                </anchor>
              </controlPr>
            </control>
          </mc:Choice>
        </mc:AlternateContent>
        <mc:AlternateContent xmlns:mc="http://schemas.openxmlformats.org/markup-compatibility/2006">
          <mc:Choice Requires="x14">
            <control shapeId="1261" r:id="rId53" name="Check Box 237">
              <controlPr defaultSize="0" autoFill="0" autoLine="0" autoPict="0">
                <anchor moveWithCells="1">
                  <from>
                    <xdr:col>10</xdr:col>
                    <xdr:colOff>123825</xdr:colOff>
                    <xdr:row>108</xdr:row>
                    <xdr:rowOff>171450</xdr:rowOff>
                  </from>
                  <to>
                    <xdr:col>10</xdr:col>
                    <xdr:colOff>485775</xdr:colOff>
                    <xdr:row>110</xdr:row>
                    <xdr:rowOff>0</xdr:rowOff>
                  </to>
                </anchor>
              </controlPr>
            </control>
          </mc:Choice>
        </mc:AlternateContent>
        <mc:AlternateContent xmlns:mc="http://schemas.openxmlformats.org/markup-compatibility/2006">
          <mc:Choice Requires="x14">
            <control shapeId="1262" r:id="rId54" name="Check Box 238">
              <controlPr defaultSize="0" autoFill="0" autoLine="0" autoPict="0">
                <anchor moveWithCells="1">
                  <from>
                    <xdr:col>7</xdr:col>
                    <xdr:colOff>123825</xdr:colOff>
                    <xdr:row>109</xdr:row>
                    <xdr:rowOff>171450</xdr:rowOff>
                  </from>
                  <to>
                    <xdr:col>7</xdr:col>
                    <xdr:colOff>485775</xdr:colOff>
                    <xdr:row>111</xdr:row>
                    <xdr:rowOff>0</xdr:rowOff>
                  </to>
                </anchor>
              </controlPr>
            </control>
          </mc:Choice>
        </mc:AlternateContent>
        <mc:AlternateContent xmlns:mc="http://schemas.openxmlformats.org/markup-compatibility/2006">
          <mc:Choice Requires="x14">
            <control shapeId="1263" r:id="rId55" name="Check Box 239">
              <controlPr defaultSize="0" autoFill="0" autoLine="0" autoPict="0">
                <anchor moveWithCells="1">
                  <from>
                    <xdr:col>10</xdr:col>
                    <xdr:colOff>123825</xdr:colOff>
                    <xdr:row>109</xdr:row>
                    <xdr:rowOff>171450</xdr:rowOff>
                  </from>
                  <to>
                    <xdr:col>10</xdr:col>
                    <xdr:colOff>485775</xdr:colOff>
                    <xdr:row>111</xdr:row>
                    <xdr:rowOff>0</xdr:rowOff>
                  </to>
                </anchor>
              </controlPr>
            </control>
          </mc:Choice>
        </mc:AlternateContent>
        <mc:AlternateContent xmlns:mc="http://schemas.openxmlformats.org/markup-compatibility/2006">
          <mc:Choice Requires="x14">
            <control shapeId="1264" r:id="rId56" name="Check Box 240">
              <controlPr defaultSize="0" autoFill="0" autoLine="0" autoPict="0">
                <anchor moveWithCells="1">
                  <from>
                    <xdr:col>7</xdr:col>
                    <xdr:colOff>123825</xdr:colOff>
                    <xdr:row>110</xdr:row>
                    <xdr:rowOff>171450</xdr:rowOff>
                  </from>
                  <to>
                    <xdr:col>7</xdr:col>
                    <xdr:colOff>485775</xdr:colOff>
                    <xdr:row>112</xdr:row>
                    <xdr:rowOff>0</xdr:rowOff>
                  </to>
                </anchor>
              </controlPr>
            </control>
          </mc:Choice>
        </mc:AlternateContent>
        <mc:AlternateContent xmlns:mc="http://schemas.openxmlformats.org/markup-compatibility/2006">
          <mc:Choice Requires="x14">
            <control shapeId="1265" r:id="rId57" name="Check Box 241">
              <controlPr defaultSize="0" autoFill="0" autoLine="0" autoPict="0">
                <anchor moveWithCells="1">
                  <from>
                    <xdr:col>10</xdr:col>
                    <xdr:colOff>123825</xdr:colOff>
                    <xdr:row>110</xdr:row>
                    <xdr:rowOff>171450</xdr:rowOff>
                  </from>
                  <to>
                    <xdr:col>10</xdr:col>
                    <xdr:colOff>485775</xdr:colOff>
                    <xdr:row>112</xdr:row>
                    <xdr:rowOff>0</xdr:rowOff>
                  </to>
                </anchor>
              </controlPr>
            </control>
          </mc:Choice>
        </mc:AlternateContent>
        <mc:AlternateContent xmlns:mc="http://schemas.openxmlformats.org/markup-compatibility/2006">
          <mc:Choice Requires="x14">
            <control shapeId="1266" r:id="rId58" name="Check Box 242">
              <controlPr defaultSize="0" autoFill="0" autoLine="0" autoPict="0">
                <anchor moveWithCells="1">
                  <from>
                    <xdr:col>7</xdr:col>
                    <xdr:colOff>123825</xdr:colOff>
                    <xdr:row>110</xdr:row>
                    <xdr:rowOff>171450</xdr:rowOff>
                  </from>
                  <to>
                    <xdr:col>7</xdr:col>
                    <xdr:colOff>485775</xdr:colOff>
                    <xdr:row>112</xdr:row>
                    <xdr:rowOff>0</xdr:rowOff>
                  </to>
                </anchor>
              </controlPr>
            </control>
          </mc:Choice>
        </mc:AlternateContent>
        <mc:AlternateContent xmlns:mc="http://schemas.openxmlformats.org/markup-compatibility/2006">
          <mc:Choice Requires="x14">
            <control shapeId="1267" r:id="rId59" name="Check Box 243">
              <controlPr defaultSize="0" autoFill="0" autoLine="0" autoPict="0">
                <anchor moveWithCells="1">
                  <from>
                    <xdr:col>10</xdr:col>
                    <xdr:colOff>123825</xdr:colOff>
                    <xdr:row>110</xdr:row>
                    <xdr:rowOff>171450</xdr:rowOff>
                  </from>
                  <to>
                    <xdr:col>10</xdr:col>
                    <xdr:colOff>485775</xdr:colOff>
                    <xdr:row>112</xdr:row>
                    <xdr:rowOff>0</xdr:rowOff>
                  </to>
                </anchor>
              </controlPr>
            </control>
          </mc:Choice>
        </mc:AlternateContent>
        <mc:AlternateContent xmlns:mc="http://schemas.openxmlformats.org/markup-compatibility/2006">
          <mc:Choice Requires="x14">
            <control shapeId="1269" r:id="rId60" name="Check Box 245">
              <controlPr defaultSize="0" autoFill="0" autoLine="0" autoPict="0">
                <anchor moveWithCells="1">
                  <from>
                    <xdr:col>10</xdr:col>
                    <xdr:colOff>123825</xdr:colOff>
                    <xdr:row>111</xdr:row>
                    <xdr:rowOff>171450</xdr:rowOff>
                  </from>
                  <to>
                    <xdr:col>10</xdr:col>
                    <xdr:colOff>485775</xdr:colOff>
                    <xdr:row>112</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1FA652E-2581-4EC6-91C9-A18949048334}">
          <x14:formula1>
            <xm:f>Input!$B$4:$B$10</xm:f>
          </x14:formula1>
          <xm:sqref>K39</xm:sqref>
        </x14:dataValidation>
        <x14:dataValidation type="list" allowBlank="1" showInputMessage="1" showErrorMessage="1" xr:uid="{18268E26-1B64-459F-9984-EF8F77B01B01}">
          <x14:formula1>
            <xm:f>Input!$C$4:$C$18</xm:f>
          </x14:formula1>
          <xm:sqref>K40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E955-6AAE-4B62-8AC5-44D65E002747}">
  <sheetPr codeName="Sheet2"/>
  <dimension ref="B3:H45"/>
  <sheetViews>
    <sheetView topLeftCell="A25" workbookViewId="0">
      <selection activeCell="B48" sqref="B48"/>
    </sheetView>
  </sheetViews>
  <sheetFormatPr defaultRowHeight="15" outlineLevelRow="1" x14ac:dyDescent="0.25"/>
  <cols>
    <col min="2" max="2" width="27.5703125" customWidth="1"/>
    <col min="3" max="3" width="35.140625" customWidth="1"/>
    <col min="4" max="4" width="28.42578125" customWidth="1"/>
    <col min="5" max="5" width="31.5703125" customWidth="1"/>
    <col min="6" max="6" width="29.5703125" customWidth="1"/>
    <col min="7" max="7" width="14.140625" customWidth="1"/>
  </cols>
  <sheetData>
    <row r="3" spans="2:8" outlineLevel="1" x14ac:dyDescent="0.25">
      <c r="B3" t="s">
        <v>124</v>
      </c>
      <c r="C3" t="s">
        <v>140</v>
      </c>
    </row>
    <row r="4" spans="2:8" outlineLevel="1" x14ac:dyDescent="0.25">
      <c r="B4" t="s">
        <v>117</v>
      </c>
      <c r="C4" t="s">
        <v>125</v>
      </c>
    </row>
    <row r="5" spans="2:8" outlineLevel="1" x14ac:dyDescent="0.25">
      <c r="B5" t="s">
        <v>118</v>
      </c>
      <c r="C5" t="s">
        <v>126</v>
      </c>
    </row>
    <row r="6" spans="2:8" outlineLevel="1" x14ac:dyDescent="0.25">
      <c r="B6" t="s">
        <v>119</v>
      </c>
      <c r="C6" t="s">
        <v>139</v>
      </c>
      <c r="F6" s="68" t="s">
        <v>153</v>
      </c>
      <c r="G6" s="67" t="s">
        <v>156</v>
      </c>
      <c r="H6" s="92" t="s">
        <v>177</v>
      </c>
    </row>
    <row r="7" spans="2:8" outlineLevel="1" x14ac:dyDescent="0.25">
      <c r="B7" t="s">
        <v>120</v>
      </c>
      <c r="C7" t="s">
        <v>127</v>
      </c>
      <c r="F7" s="68" t="s">
        <v>162</v>
      </c>
      <c r="G7" s="67" t="s">
        <v>149</v>
      </c>
      <c r="H7" s="92" t="s">
        <v>177</v>
      </c>
    </row>
    <row r="8" spans="2:8" outlineLevel="1" x14ac:dyDescent="0.25">
      <c r="B8" t="s">
        <v>121</v>
      </c>
      <c r="C8" t="s">
        <v>128</v>
      </c>
      <c r="F8" s="68" t="s">
        <v>163</v>
      </c>
      <c r="G8" s="67" t="s">
        <v>149</v>
      </c>
      <c r="H8" s="92" t="s">
        <v>177</v>
      </c>
    </row>
    <row r="9" spans="2:8" outlineLevel="1" x14ac:dyDescent="0.25">
      <c r="B9" t="s">
        <v>122</v>
      </c>
      <c r="C9" t="s">
        <v>129</v>
      </c>
      <c r="F9" s="68" t="s">
        <v>146</v>
      </c>
      <c r="G9" s="67" t="s">
        <v>156</v>
      </c>
      <c r="H9" s="92" t="s">
        <v>177</v>
      </c>
    </row>
    <row r="10" spans="2:8" outlineLevel="1" x14ac:dyDescent="0.25">
      <c r="B10" t="s">
        <v>123</v>
      </c>
      <c r="C10" t="s">
        <v>135</v>
      </c>
      <c r="F10" s="68" t="s">
        <v>164</v>
      </c>
      <c r="G10" s="67" t="s">
        <v>149</v>
      </c>
      <c r="H10" s="92" t="s">
        <v>177</v>
      </c>
    </row>
    <row r="11" spans="2:8" outlineLevel="1" x14ac:dyDescent="0.25">
      <c r="C11" t="s">
        <v>138</v>
      </c>
      <c r="F11" s="68" t="s">
        <v>165</v>
      </c>
      <c r="G11" s="67" t="s">
        <v>149</v>
      </c>
      <c r="H11" s="92" t="s">
        <v>177</v>
      </c>
    </row>
    <row r="12" spans="2:8" outlineLevel="1" x14ac:dyDescent="0.25">
      <c r="C12" t="s">
        <v>130</v>
      </c>
      <c r="F12" s="68" t="s">
        <v>142</v>
      </c>
      <c r="G12" s="67" t="s">
        <v>160</v>
      </c>
      <c r="H12" s="92" t="s">
        <v>176</v>
      </c>
    </row>
    <row r="13" spans="2:8" outlineLevel="1" x14ac:dyDescent="0.25">
      <c r="C13" t="s">
        <v>131</v>
      </c>
      <c r="F13" s="68" t="s">
        <v>144</v>
      </c>
      <c r="G13" s="67" t="s">
        <v>160</v>
      </c>
      <c r="H13" s="92" t="s">
        <v>176</v>
      </c>
    </row>
    <row r="14" spans="2:8" outlineLevel="1" x14ac:dyDescent="0.25">
      <c r="C14" t="s">
        <v>132</v>
      </c>
      <c r="F14" s="68" t="s">
        <v>143</v>
      </c>
      <c r="G14" s="67" t="s">
        <v>160</v>
      </c>
      <c r="H14" s="92" t="s">
        <v>176</v>
      </c>
    </row>
    <row r="15" spans="2:8" outlineLevel="1" x14ac:dyDescent="0.25">
      <c r="C15" t="s">
        <v>133</v>
      </c>
      <c r="F15" s="68" t="s">
        <v>166</v>
      </c>
      <c r="G15" s="67" t="s">
        <v>161</v>
      </c>
      <c r="H15" s="92" t="s">
        <v>175</v>
      </c>
    </row>
    <row r="16" spans="2:8" outlineLevel="1" x14ac:dyDescent="0.25">
      <c r="C16" t="s">
        <v>134</v>
      </c>
      <c r="F16" s="68" t="s">
        <v>167</v>
      </c>
      <c r="G16" s="67" t="s">
        <v>161</v>
      </c>
      <c r="H16" s="92" t="s">
        <v>175</v>
      </c>
    </row>
    <row r="17" spans="2:7" outlineLevel="1" x14ac:dyDescent="0.25">
      <c r="C17" t="s">
        <v>136</v>
      </c>
    </row>
    <row r="18" spans="2:7" outlineLevel="1" x14ac:dyDescent="0.25">
      <c r="C18" t="s">
        <v>137</v>
      </c>
    </row>
    <row r="19" spans="2:7" outlineLevel="1" x14ac:dyDescent="0.25"/>
    <row r="21" spans="2:7" ht="15.75" thickBot="1" x14ac:dyDescent="0.3"/>
    <row r="22" spans="2:7" ht="15.75" x14ac:dyDescent="0.25">
      <c r="B22" s="77"/>
      <c r="C22" s="84" t="s">
        <v>154</v>
      </c>
      <c r="D22" s="85">
        <f>App_Form!O9</f>
        <v>0</v>
      </c>
      <c r="E22" s="94" t="s">
        <v>6</v>
      </c>
      <c r="F22" s="97">
        <f>App_Form!D14</f>
        <v>0</v>
      </c>
      <c r="G22" s="86"/>
    </row>
    <row r="23" spans="2:7" ht="15.75" x14ac:dyDescent="0.25">
      <c r="B23" s="78"/>
      <c r="C23" s="87" t="s">
        <v>174</v>
      </c>
      <c r="D23" s="71" t="str">
        <f>D22&amp;" - "&amp;App_Form!D16</f>
        <v xml:space="preserve">0 - </v>
      </c>
      <c r="E23" s="95" t="s">
        <v>7</v>
      </c>
      <c r="F23" s="98">
        <f>App_Form!D16</f>
        <v>0</v>
      </c>
      <c r="G23" s="79"/>
    </row>
    <row r="24" spans="2:7" ht="15.75" x14ac:dyDescent="0.25">
      <c r="B24" s="78"/>
      <c r="C24" s="87" t="s">
        <v>105</v>
      </c>
      <c r="D24" s="72" t="e">
        <f>App_Form!O27</f>
        <v>#VALUE!</v>
      </c>
      <c r="E24" s="93" t="s">
        <v>178</v>
      </c>
      <c r="F24" s="98">
        <f>App_Form!D20</f>
        <v>0</v>
      </c>
      <c r="G24" s="79"/>
    </row>
    <row r="25" spans="2:7" ht="15.75" x14ac:dyDescent="0.25">
      <c r="B25" s="78"/>
      <c r="C25" s="87" t="s">
        <v>155</v>
      </c>
      <c r="D25" s="72" t="e">
        <f>App_Form!O29</f>
        <v>#VALUE!</v>
      </c>
      <c r="E25" s="72"/>
      <c r="F25" s="75"/>
      <c r="G25" s="79"/>
    </row>
    <row r="26" spans="2:7" x14ac:dyDescent="0.25">
      <c r="B26" s="78"/>
      <c r="C26" s="75"/>
      <c r="D26" s="75"/>
      <c r="E26" s="75"/>
      <c r="F26" s="75"/>
      <c r="G26" s="79"/>
    </row>
    <row r="27" spans="2:7" x14ac:dyDescent="0.25">
      <c r="B27" s="78"/>
      <c r="C27" s="75"/>
      <c r="D27" s="75"/>
      <c r="E27" s="75"/>
      <c r="F27" s="75"/>
      <c r="G27" s="79"/>
    </row>
    <row r="28" spans="2:7" ht="15.75" x14ac:dyDescent="0.25">
      <c r="B28" s="88"/>
      <c r="C28" s="75"/>
      <c r="D28" s="89" t="s">
        <v>151</v>
      </c>
      <c r="E28" s="89" t="s">
        <v>152</v>
      </c>
      <c r="F28" s="75"/>
      <c r="G28" s="79" t="s">
        <v>179</v>
      </c>
    </row>
    <row r="29" spans="2:7" ht="54.75" customHeight="1" x14ac:dyDescent="0.25">
      <c r="B29" s="78"/>
      <c r="C29" s="75" t="s">
        <v>157</v>
      </c>
      <c r="D29" s="91" t="b">
        <f>IF(App_Form!P38=FALSE,App_Form!P48,App_Form!P38)</f>
        <v>0</v>
      </c>
      <c r="E29" s="90" t="e">
        <f>IF(D29="Sport Event",App_Form!$O$78,App_Form!O48)</f>
        <v>#N/A</v>
      </c>
      <c r="F29" s="96" t="str">
        <f>IF(D29="Sport Event",App_Form!$O$38,App_Form!$P$103)</f>
        <v>NO</v>
      </c>
      <c r="G29" s="99" t="str">
        <f>UPPER(IF(App_Form!F41=TRUE,App_Form!G41,""))</f>
        <v/>
      </c>
    </row>
    <row r="30" spans="2:7" ht="21.75" customHeight="1" x14ac:dyDescent="0.25">
      <c r="B30" s="78"/>
      <c r="C30" s="73" t="s">
        <v>147</v>
      </c>
      <c r="D30" s="69" t="e">
        <f>IF(VLOOKUP(Description,F6:H16,3,0)="First",IF(D29="Sport Event",$D$45,$D$40),0)</f>
        <v>#N/A</v>
      </c>
      <c r="E30" s="75"/>
      <c r="F30" s="75"/>
      <c r="G30" s="79"/>
    </row>
    <row r="31" spans="2:7" ht="21.75" customHeight="1" x14ac:dyDescent="0.25">
      <c r="B31" s="78"/>
      <c r="C31" s="74"/>
      <c r="D31" s="69" t="e">
        <f>IF(OR(VLOOKUP(Description,F6:H16,3,0)="Second",VLOOKUP(Description,F6:H16,3,0)="Third"),IF(D29="Sport Event",$D$45,$D$41/Exp_3),0)</f>
        <v>#N/A</v>
      </c>
      <c r="E31" s="75"/>
      <c r="F31" s="75"/>
      <c r="G31" s="79"/>
    </row>
    <row r="32" spans="2:7" ht="21.75" customHeight="1" x14ac:dyDescent="0.25">
      <c r="B32" s="78"/>
      <c r="C32" s="76"/>
      <c r="D32" s="70" t="e">
        <f>IF((VLOOKUP(Description,F6:H16,3,0)="Third"),Input!D42,0)</f>
        <v>#N/A</v>
      </c>
      <c r="E32" s="75"/>
      <c r="F32" s="75"/>
      <c r="G32" s="79"/>
    </row>
    <row r="33" spans="2:7" x14ac:dyDescent="0.25">
      <c r="B33" s="78"/>
      <c r="C33" s="75"/>
      <c r="D33" s="75"/>
      <c r="E33" s="75"/>
      <c r="F33" s="75"/>
      <c r="G33" s="79"/>
    </row>
    <row r="34" spans="2:7" x14ac:dyDescent="0.25">
      <c r="B34" s="78" t="s">
        <v>171</v>
      </c>
      <c r="C34" s="75"/>
      <c r="D34" s="75"/>
      <c r="E34" s="75"/>
      <c r="F34" s="75"/>
      <c r="G34" s="79"/>
    </row>
    <row r="35" spans="2:7" x14ac:dyDescent="0.25">
      <c r="B35" s="78" t="s">
        <v>172</v>
      </c>
      <c r="C35" s="75"/>
      <c r="D35" s="69" t="e">
        <f>App_Form!P139</f>
        <v>#N/A</v>
      </c>
      <c r="E35" s="75"/>
      <c r="F35" s="75"/>
      <c r="G35" s="79"/>
    </row>
    <row r="36" spans="2:7" ht="15.75" thickBot="1" x14ac:dyDescent="0.3">
      <c r="B36" s="80" t="s">
        <v>173</v>
      </c>
      <c r="C36" s="81"/>
      <c r="D36" s="82">
        <f>IF(App_Form!N153=FALSE,0,App_Form!N153)</f>
        <v>0</v>
      </c>
      <c r="E36" s="81"/>
      <c r="F36" s="81"/>
      <c r="G36" s="83"/>
    </row>
    <row r="40" spans="2:7" x14ac:dyDescent="0.25">
      <c r="B40" t="s">
        <v>168</v>
      </c>
      <c r="C40" t="e">
        <f>VLOOKUP(E29,$F$6:$G$16,2,0)</f>
        <v>#N/A</v>
      </c>
      <c r="D40" s="66">
        <f>D41*D42</f>
        <v>0</v>
      </c>
    </row>
    <row r="41" spans="2:7" x14ac:dyDescent="0.25">
      <c r="C41" t="e">
        <f>MID(C40,1,FIND(",",C40,1)-1)</f>
        <v>#N/A</v>
      </c>
      <c r="D41">
        <f>App_Form!Q103</f>
        <v>0</v>
      </c>
    </row>
    <row r="42" spans="2:7" x14ac:dyDescent="0.25">
      <c r="C42" t="e">
        <f>MID(C40,LEN(C41)+3,100)</f>
        <v>#N/A</v>
      </c>
      <c r="D42">
        <f>App_Form!O103</f>
        <v>0</v>
      </c>
    </row>
    <row r="45" spans="2:7" x14ac:dyDescent="0.25">
      <c r="B45" t="s">
        <v>169</v>
      </c>
      <c r="C45" t="s">
        <v>170</v>
      </c>
      <c r="D45" s="66" t="e">
        <f>App_Form!Q78</f>
        <v>#N/A</v>
      </c>
    </row>
  </sheetData>
  <sortState xmlns:xlrd2="http://schemas.microsoft.com/office/spreadsheetml/2017/richdata2" ref="H4:I25">
    <sortCondition ref="H4:H25"/>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App_Form</vt:lpstr>
      <vt:lpstr>Input</vt:lpstr>
      <vt:lpstr>Address</vt:lpstr>
      <vt:lpstr>Description</vt:lpstr>
      <vt:lpstr>Eff_Date</vt:lpstr>
      <vt:lpstr>Email</vt:lpstr>
      <vt:lpstr>Event_Sport_Camp</vt:lpstr>
      <vt:lpstr>Exp_1</vt:lpstr>
      <vt:lpstr>Exp_2</vt:lpstr>
      <vt:lpstr>Exp_3</vt:lpstr>
      <vt:lpstr>Expiry_Date</vt:lpstr>
      <vt:lpstr>GL_Lim</vt:lpstr>
      <vt:lpstr>Insured_Name</vt:lpstr>
      <vt:lpstr>OtherSport</vt:lpstr>
      <vt:lpstr>PostalCode</vt:lpstr>
      <vt:lpstr>App_Form!Print_Area</vt:lpstr>
      <vt:lpstr>Subdescription</vt:lpstr>
      <vt:lpstr>App_Form!Text192</vt:lpstr>
      <vt:lpstr>TIV</vt:lpstr>
      <vt:lpstr>UniqueID</vt:lpstr>
    </vt:vector>
  </TitlesOfParts>
  <Company>Markel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Thao</dc:creator>
  <cp:lastModifiedBy>Poulton, Andrew</cp:lastModifiedBy>
  <dcterms:created xsi:type="dcterms:W3CDTF">2021-11-09T19:36:13Z</dcterms:created>
  <dcterms:modified xsi:type="dcterms:W3CDTF">2021-11-18T18:37:59Z</dcterms:modified>
</cp:coreProperties>
</file>